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22\"/>
    </mc:Choice>
  </mc:AlternateContent>
  <xr:revisionPtr revIDLastSave="0" documentId="8_{C4F6D6D0-989F-4E85-B34A-BAB9CFF01302}" xr6:coauthVersionLast="47" xr6:coauthVersionMax="47" xr10:uidLastSave="{00000000-0000-0000-0000-000000000000}"/>
  <bookViews>
    <workbookView xWindow="28680" yWindow="780" windowWidth="19440" windowHeight="14880" xr2:uid="{223BD1B3-B4FE-41C9-B5C9-9B4F7BA28D38}"/>
  </bookViews>
  <sheets>
    <sheet name="HEMU" sheetId="1" r:id="rId1"/>
  </sheets>
  <definedNames>
    <definedName name="_xlnm._FilterDatabase" localSheetId="0" hidden="1">HEMU!$A$60:$K$101</definedName>
    <definedName name="_xlnm.Print_Area" localSheetId="0">HEMU!$A$1:$V$112</definedName>
    <definedName name="_xlnm.Print_Titles" localSheetId="0">HEMU!$59:$60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1" l="1"/>
  <c r="U48" i="1"/>
  <c r="T48" i="1"/>
  <c r="S48" i="1"/>
  <c r="P53" i="1" s="1"/>
  <c r="R48" i="1"/>
  <c r="Q48" i="1"/>
  <c r="P48" i="1"/>
  <c r="O48" i="1"/>
  <c r="N48" i="1"/>
  <c r="M48" i="1"/>
  <c r="L48" i="1"/>
  <c r="J48" i="1"/>
  <c r="I48" i="1"/>
  <c r="H48" i="1"/>
  <c r="G48" i="1"/>
  <c r="F48" i="1"/>
  <c r="E48" i="1"/>
  <c r="D48" i="1"/>
  <c r="V47" i="1"/>
  <c r="V46" i="1"/>
  <c r="V45" i="1"/>
  <c r="C45" i="1"/>
  <c r="B45" i="1"/>
  <c r="B48" i="1" s="1"/>
  <c r="V44" i="1"/>
  <c r="V43" i="1"/>
  <c r="V42" i="1"/>
  <c r="V41" i="1"/>
  <c r="V40" i="1"/>
  <c r="V39" i="1"/>
  <c r="V38" i="1"/>
  <c r="V37" i="1"/>
  <c r="V36" i="1"/>
  <c r="V35" i="1"/>
  <c r="V34" i="1"/>
  <c r="V33" i="1"/>
  <c r="C33" i="1"/>
  <c r="C48" i="1" s="1"/>
  <c r="B33" i="1"/>
  <c r="V32" i="1"/>
  <c r="V31" i="1"/>
  <c r="V30" i="1"/>
  <c r="V29" i="1"/>
  <c r="V28" i="1"/>
  <c r="V27" i="1"/>
  <c r="V26" i="1"/>
  <c r="V25" i="1"/>
  <c r="V24" i="1"/>
  <c r="V23" i="1"/>
  <c r="V22" i="1"/>
  <c r="V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R22" authorId="0" shapeId="0" xr:uid="{8E36B20A-691D-4500-B4C6-F4451FA894C2}">
      <text>
        <r>
          <rPr>
            <b/>
            <sz val="9"/>
            <color indexed="81"/>
            <rFont val="Segoe UI"/>
            <family val="2"/>
          </rPr>
          <t>R$ 85.853,64: JAN/22: Repasse referente ao custeio 12º Termo Aditivo: R$ 58.058,16 parcela outubro/2021 (OP.2021.2850.068.0048.008) e R$ 16.806,58 parcela novembro/21 (OP.2021.2850.068.0048.009) e R$ 10.988,90 dezembro/2021 (OP.2021.2850.068.0048.006) processo 201100010015037.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22" authorId="1" shapeId="0" xr:uid="{7BB0C073-68B3-4345-8B91-2EBE6E0B87AC}">
      <text>
        <r>
          <rPr>
            <sz val="10"/>
            <rFont val="Arial"/>
            <family val="2"/>
          </rPr>
          <t xml:space="preserve">R$ 143.917,00 - Processo SEI: 202100010050665 .repasse INVESTIMENTO, aquisição de 03 monitores muitiparâmetros, 04 cardiotocógrafos, 48 poltronas hospitalar e 01 reanimadores  pulmonar OP. 2021.2850.072.00197.001.
</t>
        </r>
      </text>
    </comment>
    <comment ref="F61" authorId="1" shapeId="0" xr:uid="{47244A92-A83F-47A0-99C8-08DC53DC43C9}">
      <text>
        <r>
          <rPr>
            <sz val="10"/>
            <rFont val="Arial"/>
            <family val="2"/>
          </rPr>
          <t xml:space="preserve">FOLHA - REFERÊNCIA DEZ/21- LANÇADO PLANILHA PAGAMENTO GEFIC EM JAN/22.
</t>
        </r>
        <r>
          <rPr>
            <sz val="9"/>
            <color rgb="FF000000"/>
            <rFont val="Segoe UI"/>
            <family val="2"/>
            <charset val="1"/>
          </rPr>
          <t>FOLHA...........R$ 3.165.194,78
FOLHA  RES.MEDICA ............R$ 7.993,04</t>
        </r>
      </text>
    </comment>
    <comment ref="F62" authorId="1" shapeId="0" xr:uid="{4FEA5AFB-83C6-4333-9473-53ABBDB08A41}">
      <text>
        <r>
          <rPr>
            <sz val="10"/>
            <rFont val="Arial"/>
            <family val="2"/>
          </rPr>
          <t xml:space="preserve">R$ 2.628.402,57 - FOLHA DE PESSOAL REFERENCIA JAN/22, LANÇADA NA PLANILHA DE REPASSE MENSAL FEV/22 
.
R$  9.854,62 - FOLHA DE PESSOAL RES.MEDICA REFERENCIA JAN/22, LANÇADA NA PLANILHA DE REPASSE MENSAL FEV/22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3" authorId="1" shapeId="0" xr:uid="{02CD72D8-E0EE-4839-8B9D-12A65628F438}">
      <text>
        <r>
          <rPr>
            <sz val="10"/>
            <rFont val="Arial"/>
            <family val="2"/>
          </rPr>
          <t xml:space="preserve">R$ 2.788.449,30- FOLHA DE PESSOAL REFERENCIA FEV/22, LANÇADA NA PLANILHA DE REPASSE MENSAL MAR/22 
.
R$ 9.854,62 - FOLHA DE PESSOAL RES.MEDICA REFERENCIA FEV/22, LANÇADA NA PLANILHA DE REPASSE MENSAL MAR/22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4" authorId="1" shapeId="0" xr:uid="{294088EA-453B-4ABD-A1FA-0389E62488C3}">
      <text>
        <r>
          <rPr>
            <sz val="10"/>
            <rFont val="Arial"/>
            <family val="2"/>
          </rPr>
          <t xml:space="preserve">R$ 2.737.988,86- FOLHA DE PESSOAL REFERENCIA MAR/22, LANÇADA NA PLANILHA DE REPASSE MENSAL ABR/22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5" authorId="1" shapeId="0" xr:uid="{AC4B2F7E-0290-40DF-8CA9-3614C319E40A}">
      <text>
        <r>
          <rPr>
            <sz val="10"/>
            <rFont val="Arial"/>
            <family val="2"/>
          </rPr>
          <t xml:space="preserve">R$ 2.693.447,66- FOLHA DE PESSOAL REFERENCIA ABR/22, LANÇADA NA PLANILHA DE REPASSE MENSAL MAI/22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6" authorId="1" shapeId="0" xr:uid="{B9723EE1-4255-47E6-9F3A-9D09EF09B739}">
      <text>
        <r>
          <rPr>
            <sz val="10"/>
            <rFont val="Arial"/>
            <family val="2"/>
          </rPr>
          <t xml:space="preserve">R$ 2.672.973,95 - FOLHA DE PESSOAL REFERENCIA MAI/22, LANÇADA NA PLANILHA DE REPASSE MENSAL JUN/22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7" authorId="1" shapeId="0" xr:uid="{CDDC026C-6DD0-4781-93B8-96FFB7BACB97}">
      <text>
        <r>
          <rPr>
            <sz val="10"/>
            <rFont val="Arial"/>
            <family val="2"/>
          </rPr>
          <t xml:space="preserve">R$ 2.670.484,52 - FOLHA DE PESSOAL REFERENCIA JUN/22, LANÇADA NA PLANILHA DE REPASSE MENSAL JUL/22 
.
R$ 49.273,08 - FOLHA DE RES.MÉDICA REFERENCIA JUN/22, LANÇADA NA PLANILHA DE REPASSE MENSAL JUL/22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8" authorId="1" shapeId="0" xr:uid="{B4E36F79-68EC-446A-8EF2-0B811EFD4B36}">
      <text>
        <r>
          <rPr>
            <sz val="10"/>
            <rFont val="Arial"/>
            <family val="2"/>
          </rPr>
          <t xml:space="preserve">
R$2.727.445,34 - FOLHA DE PESSOAL REFERÊNCIA JULHO 22, LANÇADA NA PLANILHA DE REPASSE MENSAL AGOSTO/22.
.
R$9.854,62- FOLHA DE PESSOAL RES.MEDICA REFERENCIA JULHO/22, LANÇADA NA PLANILHA DE REPASSE MENSAL AGOSTO/22.
</t>
        </r>
      </text>
    </comment>
    <comment ref="F69" authorId="1" shapeId="0" xr:uid="{5F78DFF5-4547-4AC6-B432-EEA720361F62}">
      <text>
        <r>
          <rPr>
            <sz val="10"/>
            <rFont val="Arial"/>
            <family val="2"/>
          </rPr>
          <t xml:space="preserve">R$ 2.571.600,05- PARTE DA FOLHA DE PESSOAL REFERENCIA AGO/22, LANÇADA NA PLANILHA DE REPASSE MENSAL SET/22, (VALOR TOTAL DA FOLHA R$2.960.381,27) O RESTANTE FOI GLOSADO DA PARCELA DE OUT/22 e NOV/22
.
R$  9.854,62 - FOLHA DE PESSOAL RES.MEDICA REFERENCIA AGO/22, LANÇADA NA PLANILHA DE REPASSE MENSAL SET/22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70" authorId="1" shapeId="0" xr:uid="{07A15461-6F48-4035-8802-C2540CCB85E0}">
      <text>
        <r>
          <rPr>
            <sz val="10"/>
            <rFont val="Arial"/>
            <family val="2"/>
          </rPr>
          <t xml:space="preserve">R$ 2.747.427,27 - FOLHA DE PESSOAL REFERENCIA SET/22, LANÇADA NA PLANILHA DE REPASSE MENSAL OUT/22 
.
R$  9.854,62 - FOLHA DE PESSOAL RES.MEDICA REFERENCIA SET/22, LANÇADA NA PLANILHA DE REPASSE MENSAL OUT/22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71" authorId="1" shapeId="0" xr:uid="{84CC8B1B-40A9-4220-9D51-2D580F83FCB8}">
      <text>
        <r>
          <rPr>
            <sz val="10"/>
            <rFont val="Arial"/>
            <family val="2"/>
          </rPr>
          <t xml:space="preserve">R$ 23.085,53-PARTE DA FOLHA DE PESSOAL REFERENCIA AGO/22, LANÇADA NA PLANILHA DE REPASSE MENSAL SET/22, (VALOR TOTAL DA FOLHA R$2.960.381,27) ( FOI GLOSADO PARTE DA PARCELA DE SET/22 E RESTANTE DE NOV/22)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72" authorId="1" shapeId="0" xr:uid="{C18C7B2A-7767-4583-8FF1-DA5BC3E2136C}">
      <text>
        <r>
          <rPr>
            <sz val="10"/>
            <rFont val="Arial"/>
            <family val="2"/>
          </rPr>
          <t xml:space="preserve">R$ 2.666.178,56 </t>
        </r>
        <r>
          <rPr>
            <sz val="9"/>
            <color rgb="FF000000"/>
            <rFont val="Segoe UI"/>
            <family val="2"/>
            <charset val="1"/>
          </rPr>
          <t xml:space="preserve">- FOLHA DE PESSOAL REFERENCIA OUT/22, LANÇADA NA PLANILHA DE REPASSE MENSAL NOV/22 
.
</t>
        </r>
        <r>
          <rPr>
            <b/>
            <sz val="9"/>
            <color rgb="FF000000"/>
            <rFont val="Segoe UI"/>
            <family val="2"/>
            <charset val="1"/>
          </rPr>
          <t>R$ 9.854,62</t>
        </r>
        <r>
          <rPr>
            <sz val="9"/>
            <color rgb="FF000000"/>
            <rFont val="Segoe UI"/>
            <family val="2"/>
            <charset val="1"/>
          </rPr>
          <t xml:space="preserve">- FOLHA DE PESSOAL RES.MEDICA REFERENCIA OUT/22, LANÇADA NA PLANILHA DE REPASSE MENSAL NOV/22 
.
R$ 365.695,69-RESTANTE DA FOLHA DE PESSOAL REFERENCIA AGO/22, LANÇADA NA PLANILHA DE REPASSE MENSAL SET/22, (VALOR TOTAL DA FOLHA R$2.960.381,27) ( FOI GLOSADO PARTE DA PARCELA DE SET/22 E DE OU/22)
</t>
        </r>
      </text>
    </comment>
    <comment ref="F73" authorId="1" shapeId="0" xr:uid="{A40BAA80-4E04-4CA0-B2F7-BAEE122938CC}">
      <text>
        <r>
          <rPr>
            <sz val="10"/>
            <rFont val="Arial"/>
            <family val="2"/>
          </rPr>
          <t xml:space="preserve">R$ 2.666.178,56 </t>
        </r>
        <r>
          <rPr>
            <sz val="9"/>
            <color rgb="FF000000"/>
            <rFont val="Segoe UI"/>
            <family val="2"/>
            <charset val="1"/>
          </rPr>
          <t xml:space="preserve">- FOLHA DE PESSOAL REFERENCIA OUT/22, LANÇADA NA PLANILHA DE REPASSE MENSAL NOV/22 
.
</t>
        </r>
        <r>
          <rPr>
            <b/>
            <sz val="9"/>
            <color rgb="FF000000"/>
            <rFont val="Segoe UI"/>
            <family val="2"/>
            <charset val="1"/>
          </rPr>
          <t>R$ 9.854,62</t>
        </r>
        <r>
          <rPr>
            <sz val="9"/>
            <color rgb="FF000000"/>
            <rFont val="Segoe UI"/>
            <family val="2"/>
            <charset val="1"/>
          </rPr>
          <t xml:space="preserve">- FOLHA DE PESSOAL RES.MEDICA REFERENCIA OUT/22, LANÇADA NA PLANILHA DE REPASSE MENSAL NOV/22 
.
R$ 365.695,69-RESTANTE DA FOLHA DE PESSOAL REFERENCIA AGO/22, LANÇADA NA PLANILHA DE REPASSE MENSAL SET/22, (VALOR TOTAL DA FOLHA R$2.960.381,27) ( FOI GLOSADO PARTE DA PARCELA DE SET/22 E DE OU/22)
</t>
        </r>
      </text>
    </comment>
    <comment ref="F74" authorId="1" shapeId="0" xr:uid="{E90A6CD8-65B2-4A55-88AA-020B8588E3B0}">
      <text>
        <r>
          <rPr>
            <sz val="10"/>
            <rFont val="Arial"/>
            <family val="2"/>
          </rPr>
          <t xml:space="preserve">R$  2.713.242,62 </t>
        </r>
        <r>
          <rPr>
            <sz val="9"/>
            <color rgb="FF000000"/>
            <rFont val="Segoe UI"/>
            <family val="2"/>
            <charset val="1"/>
          </rPr>
          <t xml:space="preserve">- FOLHA DE PESSOAL REFERENCIA NOV/22, LANÇADA NA PLANILHA DE REPASSE MENSAL DEZ/22 
.
</t>
        </r>
        <r>
          <rPr>
            <b/>
            <sz val="9"/>
            <color rgb="FF000000"/>
            <rFont val="Segoe UI"/>
            <family val="2"/>
            <charset val="1"/>
          </rPr>
          <t>R$ 9.854,62</t>
        </r>
        <r>
          <rPr>
            <sz val="9"/>
            <color rgb="FF000000"/>
            <rFont val="Segoe UI"/>
            <family val="2"/>
            <charset val="1"/>
          </rPr>
          <t xml:space="preserve"> - FOLHA DE PESSOAL RES.MEDICA REFERENCIA NOV/22, LANÇADA NA PLANILHA DE REPASSE MENSAL DEZ/22 
.
.
</t>
        </r>
        <r>
          <rPr>
            <b/>
            <sz val="9"/>
            <color rgb="FF000000"/>
            <rFont val="Segoe UI"/>
            <family val="2"/>
            <charset val="1"/>
          </rPr>
          <t xml:space="preserve">R$ 1487421,64 </t>
        </r>
        <r>
          <rPr>
            <sz val="9"/>
            <color rgb="FF000000"/>
            <rFont val="Segoe UI"/>
            <family val="2"/>
            <charset val="1"/>
          </rPr>
          <t xml:space="preserve"> -PARTE DA  FOLHA DE PESSOAL REFERENCIA DEZ/22, LANÇADA NA PLANILHA DE REPASSE MENSAL JAN /22 ,  (VALOR TOTAL DA FOLHA R$ 3.477.115,14) RESTANTE FOI GLOSADO DA PARCELA DE JAN/23
.
</t>
        </r>
        <r>
          <rPr>
            <b/>
            <sz val="9"/>
            <color rgb="FF000000"/>
            <rFont val="Segoe UI"/>
            <family val="2"/>
            <charset val="1"/>
          </rPr>
          <t xml:space="preserve">R$9.854,62 </t>
        </r>
        <r>
          <rPr>
            <sz val="9"/>
            <color rgb="FF000000"/>
            <rFont val="Segoe UI"/>
            <family val="2"/>
            <charset val="1"/>
          </rPr>
          <t xml:space="preserve"> - FOLHA DE PESSOAL RES.MEDICA REFERENCIA  DEZ/22, LANÇADA NA PLANILHA DE REPASSE MENSAL JAN/22 
</t>
        </r>
      </text>
    </comment>
    <comment ref="F75" authorId="1" shapeId="0" xr:uid="{3403EC71-F898-4490-A9C0-743FDDC33F61}">
      <text>
        <r>
          <rPr>
            <sz val="10"/>
            <rFont val="Arial"/>
            <family val="2"/>
          </rPr>
          <t xml:space="preserve">R$  2.713.242,62 </t>
        </r>
        <r>
          <rPr>
            <sz val="9"/>
            <color rgb="FF000000"/>
            <rFont val="Segoe UI"/>
            <family val="2"/>
            <charset val="1"/>
          </rPr>
          <t xml:space="preserve">- FOLHA DE PESSOAL REFERENCIA NOV/22, LANÇADA NA PLANILHA DE REPASSE MENSAL DEZ/22 
.
</t>
        </r>
        <r>
          <rPr>
            <b/>
            <sz val="9"/>
            <color rgb="FF000000"/>
            <rFont val="Segoe UI"/>
            <family val="2"/>
            <charset val="1"/>
          </rPr>
          <t>R$ 9.854,62</t>
        </r>
        <r>
          <rPr>
            <sz val="9"/>
            <color rgb="FF000000"/>
            <rFont val="Segoe UI"/>
            <family val="2"/>
            <charset val="1"/>
          </rPr>
          <t xml:space="preserve"> - FOLHA DE PESSOAL RES.MEDICA REFERENCIA NOV/22, LANÇADA NA PLANILHA DE REPASSE MENSAL DEZ/22 
.
.
</t>
        </r>
        <r>
          <rPr>
            <b/>
            <sz val="9"/>
            <color rgb="FF000000"/>
            <rFont val="Segoe UI"/>
            <family val="2"/>
            <charset val="1"/>
          </rPr>
          <t xml:space="preserve">R$ 1487421,64 </t>
        </r>
        <r>
          <rPr>
            <sz val="9"/>
            <color rgb="FF000000"/>
            <rFont val="Segoe UI"/>
            <family val="2"/>
            <charset val="1"/>
          </rPr>
          <t xml:space="preserve"> -PARTE DA  FOLHA DE PESSOAL REFERENCIA DEZ/22, LANÇADA NA PLANILHA DE REPASSE MENSAL JAN /22 ,  (VALOR TOTAL DA FOLHA R$ 3.477.115,14) RESTANTE FOI GLOSADO DA PARCELA DE JAN/23
.
</t>
        </r>
        <r>
          <rPr>
            <b/>
            <sz val="9"/>
            <color rgb="FF000000"/>
            <rFont val="Segoe UI"/>
            <family val="2"/>
            <charset val="1"/>
          </rPr>
          <t xml:space="preserve">R$9.854,62 </t>
        </r>
        <r>
          <rPr>
            <sz val="9"/>
            <color rgb="FF000000"/>
            <rFont val="Segoe UI"/>
            <family val="2"/>
            <charset val="1"/>
          </rPr>
          <t xml:space="preserve"> - FOLHA DE PESSOAL RES.MEDICA REFERENCIA  DEZ/22, LANÇADA NA PLANILHA DE REPASSE MENSAL JAN/22 
</t>
        </r>
      </text>
    </comment>
    <comment ref="F76" authorId="1" shapeId="0" xr:uid="{F4BABEBC-4044-414B-AC24-1F306DDE1A96}">
      <text>
        <r>
          <rPr>
            <sz val="10"/>
            <rFont val="Arial"/>
            <family val="2"/>
          </rPr>
          <t xml:space="preserve">FOLHA - REFERÊNCIA DEZ/21- LANÇADO PLANILHA PAGAMENTO GEFIC EM JAN/22.
</t>
        </r>
        <r>
          <rPr>
            <sz val="9"/>
            <color rgb="FF000000"/>
            <rFont val="Segoe UI"/>
            <family val="2"/>
            <charset val="1"/>
          </rPr>
          <t>FOLHA...........R$ 3.165.194,78
FOLHA  RES.MEDICA ............R$ 7.993,04</t>
        </r>
      </text>
    </comment>
    <comment ref="F77" authorId="1" shapeId="0" xr:uid="{59603A56-5F20-4AF1-9DF9-C166917BE464}">
      <text>
        <r>
          <rPr>
            <sz val="10"/>
            <rFont val="Arial"/>
            <family val="2"/>
          </rPr>
          <t xml:space="preserve">R$ 2.628.402,57 - FOLHA DE PESSOAL REFERENCIA JAN/22, LANÇADA NA PLANILHA DE REPASSE MENSAL FEV/22 
.
R$  9.854,62 - FOLHA DE PESSOAL RES.MEDICA REFERENCIA JAN/22, LANÇADA NA PLANILHA DE REPASSE MENSAL FEV/22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78" authorId="1" shapeId="0" xr:uid="{A941668D-943B-466B-A43E-30CB84197FD3}">
      <text>
        <r>
          <rPr>
            <sz val="10"/>
            <rFont val="Arial"/>
            <family val="2"/>
          </rPr>
          <t xml:space="preserve">R$ 2.788.449,30- FOLHA DE PESSOAL REFERENCIA FEV/22, LANÇADA NA PLANILHA DE REPASSE MENSAL MAR/22 
.
R$ 9.854,62 - FOLHA DE PESSOAL RES.MEDICA REFERENCIA FEV/22, LANÇADA NA PLANILHA DE REPASSE MENSAL MAR/22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79" authorId="1" shapeId="0" xr:uid="{40E75227-5567-4E4A-AF63-71B6F821EAD3}">
      <text>
        <r>
          <rPr>
            <sz val="10"/>
            <rFont val="Arial"/>
            <family val="2"/>
          </rPr>
          <t xml:space="preserve">R$ 2.670.484,52 - FOLHA DE PESSOAL REFERENCIA JUN/22, LANÇADA NA PLANILHA DE REPASSE MENSAL JUL/22 
.
R$ 49.273,08 - FOLHA DE RES.MÉDICA REFERENCIA JUN/22, LANÇADA NA PLANILHA DE REPASSE MENSAL JUL/22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80" authorId="1" shapeId="0" xr:uid="{D9A1AA9C-4F54-4FF0-B926-9A6AD48A22DD}">
      <text>
        <r>
          <rPr>
            <sz val="10"/>
            <rFont val="Arial"/>
            <family val="2"/>
          </rPr>
          <t xml:space="preserve">
R$2.727.445,34 - FOLHA DE PESSOAL REFERÊNCIA JULHO 22, LANÇADA NA PLANILHA DE REPASSE MENSAL AGOSTO/22.
.
R$9.854,62- FOLHA DE PESSOAL RES.MEDICA REFERENCIA JULHO/22, LANÇADA NA PLANILHA DE REPASSE MENSAL AGOSTO/22.
</t>
        </r>
      </text>
    </comment>
    <comment ref="F81" authorId="1" shapeId="0" xr:uid="{C999ACB7-83C6-49A9-977B-8C18CCADCE2F}">
      <text>
        <r>
          <rPr>
            <sz val="10"/>
            <rFont val="Arial"/>
            <family val="2"/>
          </rPr>
          <t xml:space="preserve">R$ 2.729.526,27- PARTE DA FOLHA DE PESSOAL REFERENCIA AGO/22, LANÇADA NA PLANILHA DE REPASSE MENSAL SET/22, (VALOR TOTAL DA FOLHA R$2.960.381,27) O RESTANTE FOI GLOSADO DA PARCELA DE OUT/22 e NOV/22
.
R$  9.854,62 - FOLHA DE PESSOAL RES.MEDICA REFERENCIA AGO/22, LANÇADA NA PLANILHA DE REPASSE MENSAL SET/22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82" authorId="1" shapeId="0" xr:uid="{EB6429E8-D173-4C05-947E-C3C447A0ACAB}">
      <text>
        <r>
          <rPr>
            <sz val="10"/>
            <rFont val="Arial"/>
            <family val="2"/>
          </rPr>
          <t xml:space="preserve">R$ 2.747.427,27 - FOLHA DE PESSOAL REFERENCIA SET/22, LANÇADA NA PLANILHA DE REPASSE MENSAL OUT/22 
.
R$  9.854,62 - FOLHA DE PESSOAL RES.MEDICA REFERENCIA SET/22, LANÇADA NA PLANILHA DE REPASSE MENSAL OUT/22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83" authorId="1" shapeId="0" xr:uid="{32468833-E0FC-49FD-B95B-CF8ED2A5A1BE}">
      <text>
        <r>
          <rPr>
            <sz val="10"/>
            <rFont val="Arial"/>
            <family val="2"/>
          </rPr>
          <t xml:space="preserve">R$ 2.666.178,56 </t>
        </r>
        <r>
          <rPr>
            <sz val="9"/>
            <color rgb="FF000000"/>
            <rFont val="Segoe UI"/>
            <family val="2"/>
            <charset val="1"/>
          </rPr>
          <t xml:space="preserve">- FOLHA DE PESSOAL REFERENCIA OUT/22, LANÇADA NA PLANILHA DE REPASSE MENSAL NOV/22 
.
</t>
        </r>
        <r>
          <rPr>
            <b/>
            <sz val="9"/>
            <color rgb="FF000000"/>
            <rFont val="Segoe UI"/>
            <family val="2"/>
            <charset val="1"/>
          </rPr>
          <t>R$ 9.854,62</t>
        </r>
        <r>
          <rPr>
            <sz val="9"/>
            <color rgb="FF000000"/>
            <rFont val="Segoe UI"/>
            <family val="2"/>
            <charset val="1"/>
          </rPr>
          <t xml:space="preserve">- FOLHA DE PESSOAL RES.MEDICA REFERENCIA OUT/22, LANÇADA NA PLANILHA DE REPASSE MENSAL NOV/22 
.
R$ 365.695,69-RESTANTE DA FOLHA DE PESSOAL REFERENCIA AGO/22, LANÇADA NA PLANILHA DE REPASSE MENSAL SET/22, (VALOR TOTAL DA FOLHA R$2.960.381,27) ( FOI GLOSADO PARTE DA PARCELA DE SET/22 E DE OU/22)
</t>
        </r>
      </text>
    </comment>
    <comment ref="F84" authorId="1" shapeId="0" xr:uid="{ECA3551B-4548-45E2-9280-38DFFA28BEE3}">
      <text>
        <r>
          <rPr>
            <sz val="10"/>
            <rFont val="Arial"/>
            <family val="2"/>
          </rPr>
          <t xml:space="preserve">R$  2.713.242,62 </t>
        </r>
        <r>
          <rPr>
            <sz val="9"/>
            <color rgb="FF000000"/>
            <rFont val="Segoe UI"/>
            <family val="2"/>
            <charset val="1"/>
          </rPr>
          <t xml:space="preserve">- FOLHA DE PESSOAL REFERENCIA NOV/22, LANÇADA NA PLANILHA DE REPASSE MENSAL DEZ/22 
.
</t>
        </r>
        <r>
          <rPr>
            <b/>
            <sz val="9"/>
            <color rgb="FF000000"/>
            <rFont val="Segoe UI"/>
            <family val="2"/>
            <charset val="1"/>
          </rPr>
          <t>R$ 9.854,62</t>
        </r>
        <r>
          <rPr>
            <sz val="9"/>
            <color rgb="FF000000"/>
            <rFont val="Segoe UI"/>
            <family val="2"/>
            <charset val="1"/>
          </rPr>
          <t xml:space="preserve"> - FOLHA DE PESSOAL RES.MEDICA REFERENCIA NOV/22, LANÇADA NA PLANILHA DE REPASSE MENSAL DEZ/22 
.
.
</t>
        </r>
        <r>
          <rPr>
            <b/>
            <sz val="9"/>
            <color rgb="FF000000"/>
            <rFont val="Segoe UI"/>
            <family val="2"/>
            <charset val="1"/>
          </rPr>
          <t xml:space="preserve">R$ 1487421,64 </t>
        </r>
        <r>
          <rPr>
            <sz val="9"/>
            <color rgb="FF000000"/>
            <rFont val="Segoe UI"/>
            <family val="2"/>
            <charset val="1"/>
          </rPr>
          <t xml:space="preserve"> -PARTE DA  FOLHA DE PESSOAL REFERENCIA DEZ/22, LANÇADA NA PLANILHA DE REPASSE MENSAL JAN /22 ,  (VALOR TOTAL DA FOLHA R$ 3.477.115,14) RESTANTE FOI GLOSADO DA PARCELA DE JAN/23
.
</t>
        </r>
        <r>
          <rPr>
            <b/>
            <sz val="9"/>
            <color rgb="FF000000"/>
            <rFont val="Segoe UI"/>
            <family val="2"/>
            <charset val="1"/>
          </rPr>
          <t xml:space="preserve">R$9.854,62 </t>
        </r>
        <r>
          <rPr>
            <sz val="9"/>
            <color rgb="FF000000"/>
            <rFont val="Segoe UI"/>
            <family val="2"/>
            <charset val="1"/>
          </rPr>
          <t xml:space="preserve"> - FOLHA DE PESSOAL RES.MEDICA REFERENCIA  DEZ/22, LANÇADA NA PLANILHA DE REPASSE MENSAL JAN/22 
</t>
        </r>
      </text>
    </comment>
    <comment ref="F86" authorId="1" shapeId="0" xr:uid="{104D57DC-C513-4EF2-9265-7D5CB926DABB}">
      <text>
        <r>
          <rPr>
            <sz val="10"/>
            <rFont val="Arial"/>
            <family val="2"/>
          </rPr>
          <t xml:space="preserve">CELG JAN/22 LANÇADO NA PLANILHA DE FEV/22
</t>
        </r>
      </text>
    </comment>
    <comment ref="F87" authorId="1" shapeId="0" xr:uid="{095137F1-A032-4A12-915F-3F205A043F69}">
      <text>
        <r>
          <rPr>
            <sz val="10"/>
            <rFont val="Arial"/>
            <family val="2"/>
          </rPr>
          <t xml:space="preserve">CELG FEV/22 LANÇADO NA PLANILHA DE MAR/22
</t>
        </r>
      </text>
    </comment>
    <comment ref="F88" authorId="1" shapeId="0" xr:uid="{75DC6007-854B-48A2-8BF2-2FAD1D8ACC4A}">
      <text>
        <r>
          <rPr>
            <sz val="10"/>
            <rFont val="Arial"/>
            <family val="2"/>
          </rPr>
          <t xml:space="preserve">CELG MAR/22LANÇADO NA PLANILHA DE ABR/22
</t>
        </r>
      </text>
    </comment>
    <comment ref="F89" authorId="1" shapeId="0" xr:uid="{9679B2BF-AC7F-4685-91D4-63E8A8E77FD9}">
      <text>
        <r>
          <rPr>
            <sz val="10"/>
            <rFont val="Arial"/>
            <family val="2"/>
          </rPr>
          <t xml:space="preserve">CELG ABR/22LANÇADO NA PLANILHA DE MAI/22
</t>
        </r>
      </text>
    </comment>
    <comment ref="F90" authorId="1" shapeId="0" xr:uid="{CD9F28DC-278C-471B-9243-AC3601E85FB8}">
      <text>
        <r>
          <rPr>
            <sz val="10"/>
            <rFont val="Arial"/>
            <family val="2"/>
          </rPr>
          <t xml:space="preserve">R$ 72.025,82 -CELG MAI/22 LANÇADO NA PLANILHA DE JUN/22
</t>
        </r>
      </text>
    </comment>
    <comment ref="F91" authorId="1" shapeId="0" xr:uid="{0F127BE1-4C50-42F4-8857-86733A795CE3}">
      <text>
        <r>
          <rPr>
            <sz val="10"/>
            <rFont val="Arial"/>
            <family val="2"/>
          </rPr>
          <t xml:space="preserve">CELG ABR/21 LANÇADO NA PLANILHA DE MAI/22
</t>
        </r>
      </text>
    </comment>
    <comment ref="F92" authorId="1" shapeId="0" xr:uid="{9826CCD4-AB26-472B-9BDA-832ED04AE810}">
      <text>
        <r>
          <rPr>
            <sz val="10"/>
            <rFont val="Arial"/>
            <family val="2"/>
          </rPr>
          <t xml:space="preserve">
CELG JULHO/22 LANÇADO NA PLANILHA DE AGOSTO/22.</t>
        </r>
      </text>
    </comment>
    <comment ref="F93" authorId="1" shapeId="0" xr:uid="{9147C105-E3EF-4BE2-BB48-FB5879328C5C}">
      <text>
        <r>
          <rPr>
            <sz val="10"/>
            <rFont val="Arial"/>
            <family val="2"/>
          </rPr>
          <t xml:space="preserve">CELG AGO/22 LANÇADO NA PLANILHA DE SET/22
</t>
        </r>
      </text>
    </comment>
    <comment ref="F94" authorId="1" shapeId="0" xr:uid="{82FC1D9E-687C-4262-98E1-6B480F687536}">
      <text>
        <r>
          <rPr>
            <sz val="10"/>
            <rFont val="Arial"/>
            <family val="2"/>
          </rPr>
          <t xml:space="preserve">CELG SET/22 LANÇADO NA PLANILHA DE OUT/22
</t>
        </r>
      </text>
    </comment>
    <comment ref="F95" authorId="1" shapeId="0" xr:uid="{DA2D7619-99AF-44D1-BF50-9A0AA7BB4734}">
      <text>
        <r>
          <rPr>
            <sz val="10"/>
            <rFont val="Arial"/>
            <family val="2"/>
          </rPr>
          <t xml:space="preserve">CELG OUT/22 LANÇADO NA PLANILHA DE NOV/22
</t>
        </r>
      </text>
    </comment>
    <comment ref="F96" authorId="1" shapeId="0" xr:uid="{0AB14F9B-45C3-49E0-8195-CAC13C506FF4}">
      <text>
        <r>
          <rPr>
            <sz val="10"/>
            <rFont val="Arial"/>
            <family val="2"/>
          </rPr>
          <t xml:space="preserve">R$ 81.342,25 - CELG NOV/22 LANÇADO NA PLANILHA DE DEZ/22
</t>
        </r>
        <r>
          <rPr>
            <sz val="9"/>
            <color rgb="FF000000"/>
            <rFont val="Segoe UI"/>
            <family val="2"/>
            <charset val="1"/>
          </rPr>
          <t xml:space="preserve">.
</t>
        </r>
        <r>
          <rPr>
            <b/>
            <sz val="9"/>
            <color rgb="FF000000"/>
            <rFont val="Segoe UI"/>
            <family val="2"/>
            <charset val="1"/>
          </rPr>
          <t>R$ 65.313,89</t>
        </r>
        <r>
          <rPr>
            <sz val="9"/>
            <color rgb="FF000000"/>
            <rFont val="Segoe UI"/>
            <family val="2"/>
            <charset val="1"/>
          </rPr>
          <t>- PARTE DA CELG  DEZ/22 LANÇADO NA PLANILHA DE  JAN22.</t>
        </r>
      </text>
    </comment>
    <comment ref="F97" authorId="1" shapeId="0" xr:uid="{D603A5B7-C972-4B6B-B338-3AD315BB1DE0}">
      <text>
        <r>
          <rPr>
            <sz val="10"/>
            <rFont val="Arial"/>
            <family val="2"/>
          </rPr>
          <t xml:space="preserve">R$ 81.342,25 - CELG NOV/22 LANÇADO NA PLANILHA DE DEZ/22
</t>
        </r>
        <r>
          <rPr>
            <sz val="9"/>
            <color rgb="FF000000"/>
            <rFont val="Segoe UI"/>
            <family val="2"/>
            <charset val="1"/>
          </rPr>
          <t xml:space="preserve">.
</t>
        </r>
        <r>
          <rPr>
            <b/>
            <sz val="9"/>
            <color rgb="FF000000"/>
            <rFont val="Segoe UI"/>
            <family val="2"/>
            <charset val="1"/>
          </rPr>
          <t>R$ 65.313,89</t>
        </r>
        <r>
          <rPr>
            <sz val="9"/>
            <color rgb="FF000000"/>
            <rFont val="Segoe UI"/>
            <family val="2"/>
            <charset val="1"/>
          </rPr>
          <t>- PARTE DA CELG  DEZ/22 LANÇADO NA PLANILHA DE  JAN22.</t>
        </r>
      </text>
    </comment>
    <comment ref="F98" authorId="1" shapeId="0" xr:uid="{1F891FCE-0199-486E-A13C-E63AB5C8ED63}">
      <text>
        <r>
          <rPr>
            <sz val="10"/>
            <rFont val="Arial"/>
            <family val="2"/>
          </rPr>
          <t>ajuste no valor de  R$ 586.427,34 (quinhentos e oitenta e seis mil quatrocentos e vinte e sete reais e trinta e quatro centavos) referente ao não cumprimento das metas de produção e desempenho no período de janeiro a junho de 2020 , solicitado no Memorando nº: 84/2021 - COMFIC- 03854 (v.000018654114), e Relatório nº 032/2020 (v.000014761617), e proc.202000010027419.</t>
        </r>
      </text>
    </comment>
  </commentList>
</comments>
</file>

<file path=xl/sharedStrings.xml><?xml version="1.0" encoding="utf-8"?>
<sst xmlns="http://schemas.openxmlformats.org/spreadsheetml/2006/main" count="228" uniqueCount="72">
  <si>
    <t>Relatório Resumido da Execução Orçamentária e Financeira por Contrato de Gestão</t>
  </si>
  <si>
    <t>Ano: 2022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</si>
  <si>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</si>
  <si>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</si>
  <si>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</si>
  <si>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11.858.570/0002-14</t>
  </si>
  <si>
    <t>Unidade Gerida: Hospital Estadual da Mulher - HEMU</t>
  </si>
  <si>
    <t>Contrato de Gestão nº 131/2012 SES/GO - 14º Termo Aditivo</t>
  </si>
  <si>
    <t>Vigência do Contrato de Gestão - Início 29/06/2012 Término 28/06/2013 / 11º Termo Aditivo: Início 26/06/2020  Término 25/06/2021 / 12º Termo Aditivo: Início  Início 26/06/2021  Término 25/06/2022/13º Termo Aditivo: Início  Início 26/06/2022  Término 22/12/2022/ 14º Termo Aditivo: Início  Início 23/12/2022  Término 22/12/2023</t>
  </si>
  <si>
    <t>Previsão de Repasse Mensal do Contrato de Gestão/ADITIVO - Custeio : R$  8.569.021,21   Processo nº: 201100010015037</t>
  </si>
  <si>
    <t xml:space="preserve">Previsão de Repasse Mensal do Contrato de Gestão/ADITIVO - Investimentos : R$ Processo nº: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</si>
  <si>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</si>
  <si>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</si>
  <si>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</si>
  <si>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</si>
  <si>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</si>
  <si>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</si>
  <si>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</si>
  <si>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</si>
  <si>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</si>
  <si>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</si>
  <si>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</si>
  <si>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</si>
  <si>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</si>
  <si>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</si>
  <si>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</si>
  <si>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</si>
  <si>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</si>
  <si>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</si>
  <si>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</si>
  <si>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jan.-22</t>
  </si>
  <si>
    <t>fev.-22</t>
  </si>
  <si>
    <t>mar.-22</t>
  </si>
  <si>
    <t>abr.-22</t>
  </si>
  <si>
    <t>mai.-22</t>
  </si>
  <si>
    <t>jun.-22</t>
  </si>
  <si>
    <t>jul.-22</t>
  </si>
  <si>
    <t>ago.-22</t>
  </si>
  <si>
    <t>set.-22</t>
  </si>
  <si>
    <t>out.-22</t>
  </si>
  <si>
    <t>nov.-22</t>
  </si>
  <si>
    <t>dez.-22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</si>
  <si>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</si>
  <si>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</si>
  <si>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</si>
  <si>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</si>
  <si>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</si>
  <si>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</si>
  <si>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</si>
  <si>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</si>
  <si>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</si>
  <si>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</si>
  <si>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</si>
  <si>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</si>
  <si>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</si>
  <si>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</si>
  <si>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</si>
  <si>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3.1.90.11.9</t>
  </si>
  <si>
    <t>SES/COFP, SES/GMAE-14421 E SES/SUPECC-03082.</t>
  </si>
  <si>
    <t>3.1.90.11.10</t>
  </si>
  <si>
    <t>Glosa -Residentes (Programa de Residência Médica).</t>
  </si>
  <si>
    <t>3.3.90.39.04</t>
  </si>
  <si>
    <t>Glosa- Concessionárias (faturas da energia).</t>
  </si>
  <si>
    <t>SES/GAAL-11410, SES/GMAE-14421 E SES/SUPECC-03082.</t>
  </si>
  <si>
    <t>Glosa - Não cumprimento de Metas Contratuais.</t>
  </si>
  <si>
    <t>jan a jun/20</t>
  </si>
  <si>
    <t>SES/COMACG-20549 E SES/SUPECC-03082.</t>
  </si>
  <si>
    <t>Outras Glosas Contrato.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</si>
  <si>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</si>
  <si>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</si>
  <si>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R$ 85.853,64: JAN/22: Repasse referente ao custeio 12º Termo Aditivo: R$ 58.058,16 parcela outubro/2021 (OP.2021.2850.068.0048.008) e R$ 16.806,58 parcela novembro/21 (OP.2021.2850.068.0048.009) e R$ 10.988,90 dezembro/2021 (OP.2021.2850.068.0048.006) processo 201100010015037, INVESTIMENTO: R$ 143.917,00 - Processo SEI: 202100010050665 .repasse  aquisição de 03 monitores muitiparâmetros, 04 cardiotocógrafos, 48 poltronas hospitalar e 01 reanimadores  pulmonar OP. 2021.2850.072.00197.001..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</si>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</sst>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16]mmm\-yy;@"/>
  </numFmts>
  <fonts count="1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theme="1"/>
      <name val="Calibri"/>
      <family val="2"/>
    </font>
    <font>
      <sz val="11"/>
      <color theme="1"/>
      <name val="Calibri"/>
      <family val="2"/>
      <charset val="1"/>
    </font>
    <font>
      <sz val="10"/>
      <color theme="1"/>
      <name val="Calibri"/>
      <family val="2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164" fontId="1" fillId="0" borderId="0" applyBorder="0" applyProtection="0"/>
    <xf numFmtId="164" fontId="1" fillId="0" borderId="0" applyBorder="0" applyProtection="0"/>
    <xf numFmtId="0" fontId="1" fillId="0" borderId="0"/>
    <xf numFmtId="0" fontId="7" fillId="0" borderId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1" xfId="1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5" fillId="3" borderId="12" xfId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0" fontId="3" fillId="0" borderId="12" xfId="0" applyFont="1" applyBorder="1"/>
    <xf numFmtId="0" fontId="3" fillId="0" borderId="17" xfId="0" applyFont="1" applyBorder="1" applyAlignment="1">
      <alignment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3" fillId="0" borderId="18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0" fontId="3" fillId="0" borderId="17" xfId="0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8" xfId="1" applyFont="1" applyBorder="1" applyAlignment="1" applyProtection="1">
      <alignment horizontal="center" vertical="center" wrapText="1"/>
    </xf>
    <xf numFmtId="4" fontId="3" fillId="0" borderId="18" xfId="0" applyNumberFormat="1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vertical="center" wrapText="1"/>
    </xf>
    <xf numFmtId="43" fontId="3" fillId="0" borderId="18" xfId="1" applyNumberFormat="1" applyFont="1" applyBorder="1" applyAlignment="1" applyProtection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43" fontId="3" fillId="0" borderId="15" xfId="1" applyNumberFormat="1" applyFont="1" applyBorder="1" applyAlignment="1" applyProtection="1">
      <alignment horizontal="center" vertical="center" wrapText="1"/>
    </xf>
    <xf numFmtId="0" fontId="3" fillId="4" borderId="12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43" fontId="3" fillId="0" borderId="0" xfId="0" applyNumberFormat="1" applyFont="1"/>
    <xf numFmtId="0" fontId="3" fillId="0" borderId="19" xfId="0" applyFont="1" applyBorder="1" applyAlignment="1">
      <alignment vertical="center" wrapText="1"/>
    </xf>
    <xf numFmtId="43" fontId="3" fillId="0" borderId="0" xfId="0" applyNumberFormat="1" applyFont="1" applyAlignment="1">
      <alignment wrapText="1"/>
    </xf>
    <xf numFmtId="0" fontId="5" fillId="3" borderId="19" xfId="0" applyFont="1" applyFill="1" applyBorder="1" applyAlignment="1">
      <alignment horizontal="center" vertical="center" wrapText="1"/>
    </xf>
    <xf numFmtId="164" fontId="6" fillId="0" borderId="19" xfId="2" applyFont="1" applyBorder="1" applyAlignment="1" applyProtection="1">
      <alignment horizontal="right" vertical="center"/>
    </xf>
    <xf numFmtId="0" fontId="3" fillId="0" borderId="19" xfId="0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4" fontId="6" fillId="0" borderId="20" xfId="3" applyNumberFormat="1" applyFont="1" applyBorder="1" applyAlignment="1">
      <alignment horizontal="right" vertical="center"/>
    </xf>
    <xf numFmtId="4" fontId="6" fillId="0" borderId="19" xfId="3" applyNumberFormat="1" applyFont="1" applyBorder="1" applyAlignment="1">
      <alignment horizontal="right" vertical="center"/>
    </xf>
    <xf numFmtId="4" fontId="6" fillId="0" borderId="21" xfId="3" applyNumberFormat="1" applyFont="1" applyBorder="1" applyAlignment="1">
      <alignment horizontal="right" vertical="center"/>
    </xf>
    <xf numFmtId="4" fontId="3" fillId="0" borderId="0" xfId="0" applyNumberFormat="1" applyFont="1" applyAlignment="1">
      <alignment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4" fontId="6" fillId="0" borderId="19" xfId="4" applyNumberFormat="1" applyFont="1" applyBorder="1" applyAlignment="1">
      <alignment horizontal="right" vertical="center"/>
    </xf>
    <xf numFmtId="4" fontId="6" fillId="0" borderId="21" xfId="4" applyNumberFormat="1" applyFont="1" applyBorder="1" applyAlignment="1">
      <alignment horizontal="right" vertical="center"/>
    </xf>
    <xf numFmtId="0" fontId="3" fillId="0" borderId="24" xfId="0" applyFont="1" applyBorder="1" applyAlignment="1">
      <alignment vertical="center" wrapText="1"/>
    </xf>
    <xf numFmtId="164" fontId="8" fillId="0" borderId="19" xfId="1" applyFont="1" applyBorder="1" applyAlignment="1" applyProtection="1">
      <alignment vertical="center" wrapText="1"/>
    </xf>
    <xf numFmtId="0" fontId="5" fillId="5" borderId="19" xfId="0" applyFont="1" applyFill="1" applyBorder="1" applyAlignment="1">
      <alignment vertical="center" wrapText="1"/>
    </xf>
    <xf numFmtId="164" fontId="5" fillId="5" borderId="19" xfId="0" applyNumberFormat="1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3" fillId="0" borderId="0" xfId="1" applyFont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164" fontId="9" fillId="0" borderId="0" xfId="1" applyFont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1" applyFont="1" applyBorder="1" applyProtection="1"/>
  </cellXfs>
  <cellStyles count="5">
    <cellStyle name="Normal" xfId="0" builtinId="0"/>
    <cellStyle name="Normal 2" xfId="4" xr:uid="{35C280E2-05A5-444F-A219-E5F712C510D0}"/>
    <cellStyle name="Normal 65" xfId="3" xr:uid="{7991D2CB-E59F-4068-800A-1EBE307FAC5F}"/>
    <cellStyle name="Vírgula" xfId="1" builtinId="3"/>
    <cellStyle name="Vírgula 44" xfId="2" xr:uid="{344888B9-A9A0-4BB0-93A3-028E07B74B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CD27-B4A9-4255-A346-0603D08D0CDE}">
  <sheetPr>
    <tabColor theme="7" tint="-0.499984740745262"/>
    <pageSetUpPr fitToPage="1"/>
  </sheetPr>
  <dimension ref="A1:W148"/>
  <sheetViews>
    <sheetView tabSelected="1" topLeftCell="H29" zoomScaleNormal="100" workbookViewId="0">
      <selection activeCell="P54" sqref="P54"/>
    </sheetView>
  </sheetViews>
  <sheetFormatPr defaultColWidth="8.7109375" defaultRowHeight="15" x14ac:dyDescent="0.25"/>
  <cols>
    <col min="1" max="1" width="9.28515625" customWidth="1"/>
    <col min="2" max="2" width="14.28515625" customWidth="1"/>
    <col min="3" max="3" width="16.28515625" style="84" customWidth="1"/>
    <col min="4" max="7" width="16.28515625" customWidth="1"/>
    <col min="8" max="8" width="17.5703125" customWidth="1"/>
    <col min="9" max="9" width="16.28515625" customWidth="1"/>
    <col min="10" max="10" width="16.28515625" style="85" customWidth="1"/>
    <col min="11" max="11" width="17.7109375" customWidth="1"/>
    <col min="12" max="17" width="16.85546875" customWidth="1"/>
    <col min="18" max="18" width="18.85546875" customWidth="1"/>
    <col min="19" max="22" width="16.855468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16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15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2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9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37.5" customHeight="1" thickBot="1" x14ac:dyDescent="0.3">
      <c r="A21" s="12"/>
      <c r="B21" s="15"/>
      <c r="C21" s="16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1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6"/>
    </row>
    <row r="22" spans="1:22" ht="15.75" thickBot="1" x14ac:dyDescent="0.3">
      <c r="A22" s="22" t="s">
        <v>30</v>
      </c>
      <c r="B22" s="23">
        <v>11573786.99</v>
      </c>
      <c r="C22" s="24">
        <v>8560043.6400000006</v>
      </c>
      <c r="D22" s="25">
        <v>49976979.490000002</v>
      </c>
      <c r="E22" s="25">
        <v>1393350.55</v>
      </c>
      <c r="F22" s="26"/>
      <c r="G22" s="27">
        <v>14064302.27</v>
      </c>
      <c r="H22" s="28"/>
      <c r="I22" s="29"/>
      <c r="J22" s="30">
        <v>3173187.82</v>
      </c>
      <c r="K22" s="29" t="s">
        <v>30</v>
      </c>
      <c r="L22" s="31">
        <v>8273786.9900000002</v>
      </c>
      <c r="M22" s="25"/>
      <c r="N22" s="25"/>
      <c r="O22" s="32"/>
      <c r="P22" s="32"/>
      <c r="Q22" s="32"/>
      <c r="R22" s="31">
        <v>85853.64</v>
      </c>
      <c r="S22" s="31">
        <v>143917</v>
      </c>
      <c r="T22" s="31"/>
      <c r="U22" s="32"/>
      <c r="V22" s="33">
        <f t="shared" ref="V22:V47" si="0">L22+M22+N22+R22+S22+T22+U22</f>
        <v>8503557.629999999</v>
      </c>
    </row>
    <row r="23" spans="1:22" ht="15.75" thickBot="1" x14ac:dyDescent="0.3">
      <c r="A23" s="22" t="s">
        <v>30</v>
      </c>
      <c r="B23" s="34"/>
      <c r="C23" s="24"/>
      <c r="D23" s="25"/>
      <c r="E23" s="25"/>
      <c r="F23" s="26"/>
      <c r="G23" s="35"/>
      <c r="H23" s="28"/>
      <c r="I23" s="29"/>
      <c r="J23" s="30"/>
      <c r="K23" s="36" t="s">
        <v>31</v>
      </c>
      <c r="L23" s="31">
        <v>5577849.46</v>
      </c>
      <c r="M23" s="25"/>
      <c r="N23" s="25"/>
      <c r="O23" s="32"/>
      <c r="P23" s="32"/>
      <c r="Q23" s="32"/>
      <c r="R23" s="37"/>
      <c r="S23" s="32"/>
      <c r="T23" s="31"/>
      <c r="U23" s="32"/>
      <c r="V23" s="33">
        <f t="shared" si="0"/>
        <v>5577849.46</v>
      </c>
    </row>
    <row r="24" spans="1:22" ht="15.75" thickBot="1" x14ac:dyDescent="0.3">
      <c r="A24" s="22" t="s">
        <v>31</v>
      </c>
      <c r="B24" s="34">
        <v>11582764.560000001</v>
      </c>
      <c r="C24" s="38">
        <v>8569021.2100000009</v>
      </c>
      <c r="D24" s="33"/>
      <c r="E24" s="33">
        <v>1426231.04</v>
      </c>
      <c r="F24" s="33"/>
      <c r="G24" s="25">
        <v>10987679.66</v>
      </c>
      <c r="H24" s="33">
        <v>2714955.7</v>
      </c>
      <c r="I24" s="36"/>
      <c r="J24" s="39">
        <v>2709590.51</v>
      </c>
      <c r="K24" s="29" t="s">
        <v>30</v>
      </c>
      <c r="L24" s="40">
        <v>126812.18</v>
      </c>
      <c r="M24" s="33"/>
      <c r="N24" s="33"/>
      <c r="O24" s="37"/>
      <c r="P24" s="37"/>
      <c r="Q24" s="37"/>
      <c r="R24" s="37"/>
      <c r="S24" s="37"/>
      <c r="T24" s="37"/>
      <c r="U24" s="37"/>
      <c r="V24" s="33">
        <f t="shared" si="0"/>
        <v>126812.18</v>
      </c>
    </row>
    <row r="25" spans="1:22" ht="15.75" thickBot="1" x14ac:dyDescent="0.3">
      <c r="A25" s="22" t="s">
        <v>31</v>
      </c>
      <c r="B25" s="34"/>
      <c r="C25" s="38"/>
      <c r="D25" s="33"/>
      <c r="E25" s="33"/>
      <c r="F25" s="33"/>
      <c r="G25" s="25"/>
      <c r="H25" s="33"/>
      <c r="I25" s="36"/>
      <c r="J25" s="39"/>
      <c r="K25" s="36" t="s">
        <v>31</v>
      </c>
      <c r="L25" s="40">
        <v>2704915.1</v>
      </c>
      <c r="M25" s="40">
        <v>2714955.7</v>
      </c>
      <c r="N25" s="33"/>
      <c r="O25" s="37"/>
      <c r="P25" s="37"/>
      <c r="Q25" s="37"/>
      <c r="R25" s="37"/>
      <c r="S25" s="37"/>
      <c r="T25" s="37"/>
      <c r="U25" s="37"/>
      <c r="V25" s="33">
        <f t="shared" si="0"/>
        <v>5419870.8000000007</v>
      </c>
    </row>
    <row r="26" spans="1:22" ht="15.75" thickBot="1" x14ac:dyDescent="0.3">
      <c r="A26" s="22" t="s">
        <v>31</v>
      </c>
      <c r="B26" s="34"/>
      <c r="C26" s="38"/>
      <c r="D26" s="33"/>
      <c r="E26" s="33"/>
      <c r="F26" s="33"/>
      <c r="G26" s="25"/>
      <c r="H26" s="33"/>
      <c r="I26" s="36"/>
      <c r="J26" s="39"/>
      <c r="K26" s="36" t="s">
        <v>32</v>
      </c>
      <c r="L26" s="40">
        <v>8282764.5599999996</v>
      </c>
      <c r="M26" s="33"/>
      <c r="N26" s="33"/>
      <c r="O26" s="37"/>
      <c r="P26" s="37"/>
      <c r="Q26" s="37"/>
      <c r="R26" s="37"/>
      <c r="S26" s="37"/>
      <c r="T26" s="37"/>
      <c r="U26" s="37"/>
      <c r="V26" s="33">
        <f t="shared" si="0"/>
        <v>8282764.5599999996</v>
      </c>
    </row>
    <row r="27" spans="1:22" ht="15.75" thickBot="1" x14ac:dyDescent="0.3">
      <c r="A27" s="41" t="s">
        <v>32</v>
      </c>
      <c r="B27" s="42">
        <v>11582764.560000001</v>
      </c>
      <c r="C27" s="38">
        <v>8569021.2100000009</v>
      </c>
      <c r="D27" s="33"/>
      <c r="E27" s="33"/>
      <c r="F27" s="33"/>
      <c r="G27" s="33">
        <v>8873174.0500000007</v>
      </c>
      <c r="H27" s="33"/>
      <c r="I27" s="36"/>
      <c r="J27" s="39">
        <v>2854833.2199999997</v>
      </c>
      <c r="K27" s="36" t="s">
        <v>31</v>
      </c>
      <c r="L27" s="40">
        <v>590409.49</v>
      </c>
      <c r="M27" s="33"/>
      <c r="N27" s="33"/>
      <c r="O27" s="37"/>
      <c r="P27" s="37"/>
      <c r="Q27" s="37"/>
      <c r="R27" s="37"/>
      <c r="S27" s="37"/>
      <c r="T27" s="37"/>
      <c r="U27" s="37"/>
      <c r="V27" s="33">
        <f t="shared" si="0"/>
        <v>590409.49</v>
      </c>
    </row>
    <row r="28" spans="1:22" ht="15.75" thickBot="1" x14ac:dyDescent="0.3">
      <c r="A28" s="41" t="s">
        <v>32</v>
      </c>
      <c r="B28" s="42"/>
      <c r="C28" s="38"/>
      <c r="D28" s="33"/>
      <c r="E28" s="33"/>
      <c r="F28" s="33"/>
      <c r="G28" s="33"/>
      <c r="H28" s="33"/>
      <c r="I28" s="36"/>
      <c r="J28" s="39"/>
      <c r="K28" s="36" t="s">
        <v>33</v>
      </c>
      <c r="L28" s="40">
        <v>8282764.5599999996</v>
      </c>
      <c r="M28" s="33"/>
      <c r="N28" s="33"/>
      <c r="O28" s="37"/>
      <c r="P28" s="37"/>
      <c r="Q28" s="37"/>
      <c r="R28" s="37"/>
      <c r="S28" s="37"/>
      <c r="T28" s="37"/>
      <c r="U28" s="37"/>
      <c r="V28" s="33">
        <f t="shared" si="0"/>
        <v>8282764.5599999996</v>
      </c>
    </row>
    <row r="29" spans="1:22" ht="15.75" thickBot="1" x14ac:dyDescent="0.3">
      <c r="A29" s="41" t="s">
        <v>33</v>
      </c>
      <c r="B29" s="42">
        <v>11582764.560000001</v>
      </c>
      <c r="C29" s="38">
        <v>8569021.2100000009</v>
      </c>
      <c r="D29" s="33"/>
      <c r="E29" s="33"/>
      <c r="F29" s="33"/>
      <c r="G29" s="33">
        <v>8282764.5599999996</v>
      </c>
      <c r="H29" s="33"/>
      <c r="I29" s="36"/>
      <c r="J29" s="39">
        <v>2807864.86</v>
      </c>
      <c r="K29" s="36" t="s">
        <v>34</v>
      </c>
      <c r="L29" s="40">
        <v>8282764.5599999996</v>
      </c>
      <c r="M29" s="33"/>
      <c r="N29" s="33"/>
      <c r="O29" s="37"/>
      <c r="P29" s="37"/>
      <c r="Q29" s="37"/>
      <c r="R29" s="37"/>
      <c r="S29" s="37"/>
      <c r="T29" s="37"/>
      <c r="U29" s="37"/>
      <c r="V29" s="33">
        <f t="shared" si="0"/>
        <v>8282764.5599999996</v>
      </c>
    </row>
    <row r="30" spans="1:22" ht="15.75" thickBot="1" x14ac:dyDescent="0.3">
      <c r="A30" s="41" t="s">
        <v>34</v>
      </c>
      <c r="B30" s="42">
        <v>11582764.560000001</v>
      </c>
      <c r="C30" s="38">
        <v>8569021.2100000009</v>
      </c>
      <c r="D30" s="33"/>
      <c r="E30" s="33"/>
      <c r="F30" s="33"/>
      <c r="G30" s="33">
        <v>7072884.4000000004</v>
      </c>
      <c r="H30" s="33"/>
      <c r="I30" s="36"/>
      <c r="J30" s="39">
        <v>2777981.47</v>
      </c>
      <c r="K30" s="36" t="s">
        <v>32</v>
      </c>
      <c r="L30" s="40">
        <v>445166.78</v>
      </c>
      <c r="M30" s="33"/>
      <c r="N30" s="33"/>
      <c r="O30" s="37"/>
      <c r="P30" s="37"/>
      <c r="Q30" s="37"/>
      <c r="R30" s="37"/>
      <c r="S30" s="37"/>
      <c r="T30" s="37"/>
      <c r="U30" s="37"/>
      <c r="V30" s="33">
        <f t="shared" si="0"/>
        <v>445166.78</v>
      </c>
    </row>
    <row r="31" spans="1:22" ht="15.75" thickBot="1" x14ac:dyDescent="0.3">
      <c r="A31" s="41" t="s">
        <v>34</v>
      </c>
      <c r="B31" s="42"/>
      <c r="C31" s="38"/>
      <c r="D31" s="33"/>
      <c r="E31" s="33"/>
      <c r="F31" s="33"/>
      <c r="G31" s="33"/>
      <c r="H31" s="33"/>
      <c r="I31" s="36"/>
      <c r="J31" s="39"/>
      <c r="K31" s="36" t="s">
        <v>33</v>
      </c>
      <c r="L31" s="40">
        <v>492135.14</v>
      </c>
      <c r="M31" s="33"/>
      <c r="N31" s="33"/>
      <c r="O31" s="37"/>
      <c r="P31" s="37"/>
      <c r="Q31" s="37"/>
      <c r="R31" s="37"/>
      <c r="S31" s="37"/>
      <c r="T31" s="37"/>
      <c r="U31" s="37"/>
      <c r="V31" s="33">
        <f t="shared" si="0"/>
        <v>492135.14</v>
      </c>
    </row>
    <row r="32" spans="1:22" ht="15.75" thickBot="1" x14ac:dyDescent="0.3">
      <c r="A32" s="41" t="s">
        <v>34</v>
      </c>
      <c r="B32" s="42"/>
      <c r="C32" s="38"/>
      <c r="D32" s="33"/>
      <c r="E32" s="33"/>
      <c r="F32" s="33"/>
      <c r="G32" s="33"/>
      <c r="H32" s="33"/>
      <c r="I32" s="36"/>
      <c r="J32" s="39"/>
      <c r="K32" s="36" t="s">
        <v>35</v>
      </c>
      <c r="L32" s="40">
        <v>6135582.4800000004</v>
      </c>
      <c r="M32" s="33"/>
      <c r="N32" s="33"/>
      <c r="O32" s="37"/>
      <c r="P32" s="37"/>
      <c r="Q32" s="37"/>
      <c r="R32" s="37"/>
      <c r="S32" s="37"/>
      <c r="T32" s="37"/>
      <c r="U32" s="37"/>
      <c r="V32" s="33">
        <f t="shared" si="0"/>
        <v>6135582.4800000004</v>
      </c>
    </row>
    <row r="33" spans="1:22" ht="15.75" thickBot="1" x14ac:dyDescent="0.3">
      <c r="A33" s="41" t="s">
        <v>35</v>
      </c>
      <c r="B33" s="42">
        <f>9652303.78+ 1930460.78</f>
        <v>11582764.559999999</v>
      </c>
      <c r="C33" s="38">
        <f>11582764.56 -3013743.35</f>
        <v>8569021.2100000009</v>
      </c>
      <c r="D33" s="33"/>
      <c r="E33" s="33"/>
      <c r="F33" s="33"/>
      <c r="G33" s="33">
        <v>522018.53</v>
      </c>
      <c r="H33" s="33">
        <v>146493.17000000001</v>
      </c>
      <c r="I33" s="36"/>
      <c r="J33" s="39">
        <v>2744999.77</v>
      </c>
      <c r="K33" s="36"/>
      <c r="L33" s="33"/>
      <c r="M33" s="33"/>
      <c r="N33" s="33"/>
      <c r="O33" s="37"/>
      <c r="P33" s="37"/>
      <c r="Q33" s="37"/>
      <c r="R33" s="37"/>
      <c r="S33" s="37"/>
      <c r="T33" s="37"/>
      <c r="U33" s="37"/>
      <c r="V33" s="33">
        <f t="shared" si="0"/>
        <v>0</v>
      </c>
    </row>
    <row r="34" spans="1:22" ht="15.75" thickBot="1" x14ac:dyDescent="0.3">
      <c r="A34" s="41" t="s">
        <v>36</v>
      </c>
      <c r="B34" s="42">
        <v>11582764.560000001</v>
      </c>
      <c r="C34" s="38">
        <v>8569021.2100000009</v>
      </c>
      <c r="D34" s="33">
        <v>51414127.259999998</v>
      </c>
      <c r="E34" s="33"/>
      <c r="F34" s="33"/>
      <c r="G34" s="33">
        <v>10656185.9</v>
      </c>
      <c r="H34" s="33"/>
      <c r="I34" s="36"/>
      <c r="J34" s="39">
        <v>2776573.11</v>
      </c>
      <c r="K34" s="36" t="s">
        <v>34</v>
      </c>
      <c r="L34" s="40">
        <v>522018.53</v>
      </c>
      <c r="M34" s="40">
        <v>146493.17000000001</v>
      </c>
      <c r="N34" s="33"/>
      <c r="O34" s="37"/>
      <c r="P34" s="37"/>
      <c r="Q34" s="37"/>
      <c r="R34" s="37"/>
      <c r="S34" s="37"/>
      <c r="T34" s="37"/>
      <c r="U34" s="37"/>
      <c r="V34" s="33">
        <f t="shared" si="0"/>
        <v>668511.70000000007</v>
      </c>
    </row>
    <row r="35" spans="1:22" ht="15.75" thickBot="1" x14ac:dyDescent="0.3">
      <c r="A35" s="41" t="s">
        <v>36</v>
      </c>
      <c r="B35" s="42"/>
      <c r="C35" s="38"/>
      <c r="D35" s="33"/>
      <c r="E35" s="33"/>
      <c r="F35" s="33"/>
      <c r="G35" s="33"/>
      <c r="H35" s="33"/>
      <c r="I35" s="36"/>
      <c r="J35" s="39"/>
      <c r="K35" s="36" t="s">
        <v>35</v>
      </c>
      <c r="L35" s="40">
        <v>2173749.14</v>
      </c>
      <c r="M35" s="33"/>
      <c r="N35" s="33"/>
      <c r="O35" s="37"/>
      <c r="P35" s="37"/>
      <c r="Q35" s="37"/>
      <c r="R35" s="37"/>
      <c r="S35" s="37"/>
      <c r="T35" s="37"/>
      <c r="U35" s="37"/>
      <c r="V35" s="33">
        <f t="shared" si="0"/>
        <v>2173749.14</v>
      </c>
    </row>
    <row r="36" spans="1:22" ht="15.75" thickBot="1" x14ac:dyDescent="0.3">
      <c r="A36" s="41" t="s">
        <v>36</v>
      </c>
      <c r="B36" s="42"/>
      <c r="C36" s="38"/>
      <c r="D36" s="33"/>
      <c r="E36" s="33"/>
      <c r="F36" s="33"/>
      <c r="G36" s="33"/>
      <c r="H36" s="33"/>
      <c r="I36" s="36"/>
      <c r="J36" s="39"/>
      <c r="K36" s="41" t="s">
        <v>36</v>
      </c>
      <c r="L36" s="40">
        <v>8482436.7599999998</v>
      </c>
      <c r="M36" s="33"/>
      <c r="N36" s="33"/>
      <c r="O36" s="37"/>
      <c r="P36" s="37"/>
      <c r="Q36" s="37"/>
      <c r="R36" s="37"/>
      <c r="S36" s="37"/>
      <c r="T36" s="37"/>
      <c r="U36" s="37"/>
      <c r="V36" s="33">
        <f t="shared" si="0"/>
        <v>8482436.7599999998</v>
      </c>
    </row>
    <row r="37" spans="1:22" ht="15.75" thickBot="1" x14ac:dyDescent="0.3">
      <c r="A37" s="41" t="s">
        <v>37</v>
      </c>
      <c r="B37" s="42">
        <v>11582764.560000001</v>
      </c>
      <c r="C37" s="38">
        <v>8569021.2100000009</v>
      </c>
      <c r="D37" s="33"/>
      <c r="E37" s="33"/>
      <c r="F37" s="33"/>
      <c r="G37" s="33">
        <v>8514498.0600000005</v>
      </c>
      <c r="H37" s="33"/>
      <c r="I37" s="36"/>
      <c r="J37" s="39">
        <v>2789174.18</v>
      </c>
      <c r="K37" s="36" t="s">
        <v>35</v>
      </c>
      <c r="L37" s="40">
        <v>528433.17000000004</v>
      </c>
      <c r="M37" s="33"/>
      <c r="N37" s="33"/>
      <c r="O37" s="37"/>
      <c r="P37" s="37"/>
      <c r="Q37" s="37"/>
      <c r="R37" s="37"/>
      <c r="S37" s="37"/>
      <c r="T37" s="37"/>
      <c r="U37" s="37"/>
      <c r="V37" s="33">
        <f t="shared" si="0"/>
        <v>528433.17000000004</v>
      </c>
    </row>
    <row r="38" spans="1:22" ht="15.75" thickBot="1" x14ac:dyDescent="0.3">
      <c r="A38" s="41" t="s">
        <v>37</v>
      </c>
      <c r="B38" s="42"/>
      <c r="C38" s="38"/>
      <c r="D38" s="33"/>
      <c r="E38" s="33"/>
      <c r="F38" s="33"/>
      <c r="G38" s="33"/>
      <c r="H38" s="33"/>
      <c r="I38" s="36"/>
      <c r="J38" s="39"/>
      <c r="K38" s="41" t="s">
        <v>36</v>
      </c>
      <c r="L38" s="40">
        <v>323754.69</v>
      </c>
      <c r="M38" s="33"/>
      <c r="N38" s="33"/>
      <c r="O38" s="37"/>
      <c r="P38" s="37"/>
      <c r="Q38" s="37"/>
      <c r="R38" s="37"/>
      <c r="S38" s="37"/>
      <c r="T38" s="37"/>
      <c r="U38" s="37"/>
      <c r="V38" s="33">
        <f t="shared" si="0"/>
        <v>323754.69</v>
      </c>
    </row>
    <row r="39" spans="1:22" ht="15.75" thickBot="1" x14ac:dyDescent="0.3">
      <c r="A39" s="41" t="s">
        <v>37</v>
      </c>
      <c r="B39" s="42"/>
      <c r="C39" s="38"/>
      <c r="D39" s="33"/>
      <c r="E39" s="33"/>
      <c r="F39" s="33"/>
      <c r="G39" s="33"/>
      <c r="H39" s="33"/>
      <c r="I39" s="36"/>
      <c r="J39" s="39"/>
      <c r="K39" s="36" t="s">
        <v>37</v>
      </c>
      <c r="L39" s="40">
        <v>7662310.2000000002</v>
      </c>
      <c r="M39" s="33"/>
      <c r="N39" s="33"/>
      <c r="O39" s="37"/>
      <c r="P39" s="37"/>
      <c r="Q39" s="37"/>
      <c r="R39" s="37"/>
      <c r="S39" s="37"/>
      <c r="T39" s="37"/>
      <c r="U39" s="37"/>
      <c r="V39" s="33">
        <f t="shared" si="0"/>
        <v>7662310.2000000002</v>
      </c>
    </row>
    <row r="40" spans="1:22" ht="15.75" thickBot="1" x14ac:dyDescent="0.3">
      <c r="A40" s="41" t="s">
        <v>38</v>
      </c>
      <c r="B40" s="42">
        <v>11582764.560000001</v>
      </c>
      <c r="C40" s="38">
        <v>8569021.2100000009</v>
      </c>
      <c r="D40" s="33"/>
      <c r="E40" s="33"/>
      <c r="F40" s="33"/>
      <c r="G40" s="33">
        <v>9714044.7400000002</v>
      </c>
      <c r="H40" s="37"/>
      <c r="I40" s="36"/>
      <c r="J40" s="39">
        <v>2634304.31</v>
      </c>
      <c r="K40" s="36" t="s">
        <v>37</v>
      </c>
      <c r="L40" s="40">
        <v>1131280.18</v>
      </c>
      <c r="M40" s="33"/>
      <c r="N40" s="33"/>
      <c r="O40" s="37"/>
      <c r="P40" s="37"/>
      <c r="Q40" s="37"/>
      <c r="R40" s="37"/>
      <c r="S40" s="37"/>
      <c r="T40" s="37"/>
      <c r="U40" s="37"/>
      <c r="V40" s="33">
        <f t="shared" si="0"/>
        <v>1131280.18</v>
      </c>
    </row>
    <row r="41" spans="1:22" ht="15.75" thickBot="1" x14ac:dyDescent="0.3">
      <c r="A41" s="41" t="s">
        <v>38</v>
      </c>
      <c r="B41" s="42"/>
      <c r="C41" s="38"/>
      <c r="D41" s="33"/>
      <c r="E41" s="33"/>
      <c r="F41" s="33"/>
      <c r="G41" s="33"/>
      <c r="H41" s="37"/>
      <c r="I41" s="36"/>
      <c r="J41" s="39"/>
      <c r="K41" s="36" t="s">
        <v>38</v>
      </c>
      <c r="L41" s="40">
        <v>8582764.5600000005</v>
      </c>
      <c r="M41" s="33"/>
      <c r="N41" s="33"/>
      <c r="O41" s="37"/>
      <c r="P41" s="37"/>
      <c r="Q41" s="37"/>
      <c r="R41" s="37"/>
      <c r="S41" s="37"/>
      <c r="T41" s="37"/>
      <c r="U41" s="37"/>
      <c r="V41" s="33">
        <f t="shared" si="0"/>
        <v>8582764.5600000005</v>
      </c>
    </row>
    <row r="42" spans="1:22" ht="15.75" thickBot="1" x14ac:dyDescent="0.3">
      <c r="A42" s="41" t="s">
        <v>39</v>
      </c>
      <c r="B42" s="42">
        <v>11582764.560000001</v>
      </c>
      <c r="C42" s="38">
        <v>8569021.2100000009</v>
      </c>
      <c r="D42" s="33"/>
      <c r="E42" s="33"/>
      <c r="F42" s="37"/>
      <c r="G42" s="40">
        <v>7007567.2599999998</v>
      </c>
      <c r="H42" s="37"/>
      <c r="I42" s="36"/>
      <c r="J42" s="39">
        <v>2842965.9499999997</v>
      </c>
      <c r="K42" s="36" t="s">
        <v>39</v>
      </c>
      <c r="L42" s="40">
        <v>7007567.2599999998</v>
      </c>
      <c r="M42" s="33"/>
      <c r="N42" s="33"/>
      <c r="O42" s="37"/>
      <c r="P42" s="37"/>
      <c r="Q42" s="37"/>
      <c r="R42" s="37"/>
      <c r="S42" s="37"/>
      <c r="T42" s="37"/>
      <c r="U42" s="37"/>
      <c r="V42" s="33">
        <f t="shared" si="0"/>
        <v>7007567.2599999998</v>
      </c>
    </row>
    <row r="43" spans="1:22" ht="15.75" thickBot="1" x14ac:dyDescent="0.3">
      <c r="A43" s="41" t="s">
        <v>40</v>
      </c>
      <c r="B43" s="42">
        <v>11582764.560000001</v>
      </c>
      <c r="C43" s="38">
        <v>8569021.2100000009</v>
      </c>
      <c r="D43" s="33"/>
      <c r="E43" s="40"/>
      <c r="F43" s="37"/>
      <c r="G43" s="40">
        <v>8564818.0800000001</v>
      </c>
      <c r="H43" s="40"/>
      <c r="I43" s="36"/>
      <c r="J43" s="39">
        <v>3113743.35</v>
      </c>
      <c r="K43" s="36" t="s">
        <v>39</v>
      </c>
      <c r="L43" s="40">
        <v>100327.8</v>
      </c>
      <c r="M43" s="33"/>
      <c r="N43" s="37"/>
      <c r="O43" s="37"/>
      <c r="P43" s="37"/>
      <c r="Q43" s="37"/>
      <c r="R43" s="37"/>
      <c r="S43" s="37"/>
      <c r="T43" s="37"/>
      <c r="U43" s="37"/>
      <c r="V43" s="33">
        <f t="shared" si="0"/>
        <v>100327.8</v>
      </c>
    </row>
    <row r="44" spans="1:22" ht="15.75" thickBot="1" x14ac:dyDescent="0.3">
      <c r="A44" s="41" t="s">
        <v>40</v>
      </c>
      <c r="B44" s="42"/>
      <c r="C44" s="38"/>
      <c r="D44" s="33"/>
      <c r="E44" s="40"/>
      <c r="F44" s="37"/>
      <c r="G44" s="40"/>
      <c r="H44" s="40"/>
      <c r="I44" s="36"/>
      <c r="J44" s="39"/>
      <c r="K44" s="36" t="s">
        <v>40</v>
      </c>
      <c r="L44" s="40">
        <v>8464490.2800000012</v>
      </c>
      <c r="M44" s="33"/>
      <c r="N44" s="37"/>
      <c r="O44" s="37"/>
      <c r="P44" s="37"/>
      <c r="Q44" s="37"/>
      <c r="R44" s="37"/>
      <c r="S44" s="37"/>
      <c r="T44" s="37"/>
      <c r="U44" s="37"/>
      <c r="V44" s="33">
        <f t="shared" si="0"/>
        <v>8464490.2800000012</v>
      </c>
    </row>
    <row r="45" spans="1:22" ht="15.75" thickBot="1" x14ac:dyDescent="0.3">
      <c r="A45" s="41" t="s">
        <v>41</v>
      </c>
      <c r="B45" s="42">
        <f>8494027.35+ 3162957.18</f>
        <v>11656984.529999999</v>
      </c>
      <c r="C45" s="38">
        <f>6283948.93  + 2439161.65</f>
        <v>8723110.5800000001</v>
      </c>
      <c r="D45" s="33">
        <v>1488634.84</v>
      </c>
      <c r="E45" s="33">
        <v>200011.4</v>
      </c>
      <c r="F45" s="37"/>
      <c r="G45" s="37">
        <v>6598638.0199999996</v>
      </c>
      <c r="H45" s="40">
        <v>407837.29</v>
      </c>
      <c r="I45" s="36"/>
      <c r="J45" s="43">
        <v>4953456.9800000004</v>
      </c>
      <c r="K45" s="36" t="s">
        <v>39</v>
      </c>
      <c r="L45" s="40">
        <v>1631903.55</v>
      </c>
      <c r="M45" s="33"/>
      <c r="N45" s="37"/>
      <c r="O45" s="37"/>
      <c r="P45" s="37"/>
      <c r="Q45" s="37"/>
      <c r="R45" s="37"/>
      <c r="S45" s="37"/>
      <c r="T45" s="37"/>
      <c r="U45" s="37"/>
      <c r="V45" s="33">
        <f t="shared" si="0"/>
        <v>1631903.55</v>
      </c>
    </row>
    <row r="46" spans="1:22" ht="15.75" thickBot="1" x14ac:dyDescent="0.3">
      <c r="A46" s="41" t="s">
        <v>41</v>
      </c>
      <c r="B46" s="34"/>
      <c r="C46" s="44"/>
      <c r="D46" s="25"/>
      <c r="E46" s="32"/>
      <c r="F46" s="32"/>
      <c r="G46" s="32"/>
      <c r="H46" s="31"/>
      <c r="I46" s="29"/>
      <c r="J46" s="45"/>
      <c r="K46" s="36" t="s">
        <v>40</v>
      </c>
      <c r="L46" s="31">
        <v>4530.93</v>
      </c>
      <c r="M46" s="25"/>
      <c r="N46" s="32"/>
      <c r="O46" s="32"/>
      <c r="P46" s="32"/>
      <c r="Q46" s="32"/>
      <c r="R46" s="32"/>
      <c r="S46" s="32"/>
      <c r="T46" s="32"/>
      <c r="U46" s="32"/>
      <c r="V46" s="33">
        <f t="shared" si="0"/>
        <v>4530.93</v>
      </c>
    </row>
    <row r="47" spans="1:22" ht="15.75" thickBot="1" x14ac:dyDescent="0.3">
      <c r="A47" s="41" t="s">
        <v>41</v>
      </c>
      <c r="B47" s="34"/>
      <c r="C47" s="44"/>
      <c r="D47" s="25"/>
      <c r="E47" s="32"/>
      <c r="F47" s="32"/>
      <c r="G47" s="32"/>
      <c r="H47" s="31"/>
      <c r="I47" s="29"/>
      <c r="J47" s="45"/>
      <c r="K47" s="36" t="s">
        <v>41</v>
      </c>
      <c r="L47" s="31">
        <v>4962203.5399999991</v>
      </c>
      <c r="M47" s="31">
        <v>407837.29</v>
      </c>
      <c r="N47" s="32"/>
      <c r="O47" s="32"/>
      <c r="P47" s="32"/>
      <c r="Q47" s="32"/>
      <c r="R47" s="32"/>
      <c r="S47" s="32"/>
      <c r="T47" s="32"/>
      <c r="U47" s="32"/>
      <c r="V47" s="33">
        <f t="shared" si="0"/>
        <v>5370040.8299999991</v>
      </c>
    </row>
    <row r="48" spans="1:22" ht="15.75" thickBot="1" x14ac:dyDescent="0.3">
      <c r="A48" s="46"/>
      <c r="B48" s="47">
        <f>SUM(B22:B47)</f>
        <v>139058417.12</v>
      </c>
      <c r="C48" s="47">
        <f t="shared" ref="C48:J48" si="1">SUM(C22:C47)</f>
        <v>102973366.32000004</v>
      </c>
      <c r="D48" s="47">
        <f t="shared" si="1"/>
        <v>102879741.59</v>
      </c>
      <c r="E48" s="47">
        <f t="shared" si="1"/>
        <v>3019592.9899999998</v>
      </c>
      <c r="F48" s="47">
        <f t="shared" si="1"/>
        <v>0</v>
      </c>
      <c r="G48" s="47">
        <f t="shared" si="1"/>
        <v>100858575.53</v>
      </c>
      <c r="H48" s="47">
        <f t="shared" si="1"/>
        <v>3269286.16</v>
      </c>
      <c r="I48" s="47">
        <f t="shared" si="1"/>
        <v>0</v>
      </c>
      <c r="J48" s="47">
        <f t="shared" si="1"/>
        <v>36178675.530000001</v>
      </c>
      <c r="K48" s="47"/>
      <c r="L48" s="47">
        <f>SUM(L22:L47)</f>
        <v>100772721.89000002</v>
      </c>
      <c r="M48" s="47">
        <f t="shared" ref="M48:V48" si="2">SUM(M22:M47)</f>
        <v>3269286.16</v>
      </c>
      <c r="N48" s="47">
        <f t="shared" si="2"/>
        <v>0</v>
      </c>
      <c r="O48" s="47">
        <f t="shared" si="2"/>
        <v>0</v>
      </c>
      <c r="P48" s="47">
        <f t="shared" si="2"/>
        <v>0</v>
      </c>
      <c r="Q48" s="47">
        <f t="shared" si="2"/>
        <v>0</v>
      </c>
      <c r="R48" s="47">
        <f t="shared" si="2"/>
        <v>85853.64</v>
      </c>
      <c r="S48" s="47">
        <f t="shared" si="2"/>
        <v>143917</v>
      </c>
      <c r="T48" s="47">
        <f t="shared" si="2"/>
        <v>0</v>
      </c>
      <c r="U48" s="47">
        <f t="shared" si="2"/>
        <v>0</v>
      </c>
      <c r="V48" s="47">
        <f t="shared" si="2"/>
        <v>104271778.69000001</v>
      </c>
    </row>
    <row r="49" spans="1:2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</row>
    <row r="50" spans="1:22" ht="41.25" customHeight="1" x14ac:dyDescent="0.25">
      <c r="A50" s="49" t="s">
        <v>42</v>
      </c>
      <c r="B50" s="49"/>
      <c r="C50" s="49"/>
      <c r="D50" s="49"/>
      <c r="E50" s="49"/>
      <c r="F50" s="3"/>
      <c r="G50" s="3"/>
      <c r="H50" s="3"/>
      <c r="I50" s="3"/>
      <c r="J50" s="3"/>
      <c r="K50" s="3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</row>
    <row r="51" spans="1:22" ht="15.75" customHeight="1" x14ac:dyDescent="0.25">
      <c r="A51" s="50" t="s">
        <v>43</v>
      </c>
      <c r="B51" s="50"/>
      <c r="C51" s="50"/>
      <c r="D51" s="50"/>
      <c r="E51" s="50"/>
      <c r="F51" s="3"/>
      <c r="G51" s="3"/>
      <c r="H51" s="51"/>
      <c r="I51" s="3"/>
      <c r="J51" s="3"/>
      <c r="K51" s="3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</row>
    <row r="52" spans="1:22" x14ac:dyDescent="0.25">
      <c r="A52" s="50"/>
      <c r="B52" s="50"/>
      <c r="C52" s="50"/>
      <c r="D52" s="50"/>
      <c r="E52" s="50"/>
      <c r="F52" s="3"/>
      <c r="G52" s="3"/>
      <c r="H52" s="3"/>
      <c r="I52" s="3"/>
      <c r="J52" s="3"/>
      <c r="K52" s="3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</row>
    <row r="53" spans="1:22" ht="31.5" customHeight="1" x14ac:dyDescent="0.25">
      <c r="A53" s="52" t="s">
        <v>44</v>
      </c>
      <c r="B53" s="52"/>
      <c r="C53" s="52"/>
      <c r="D53" s="52"/>
      <c r="E53" s="52"/>
      <c r="F53" s="3"/>
      <c r="G53" s="3"/>
      <c r="H53" s="3"/>
      <c r="I53" s="3"/>
      <c r="J53" s="3"/>
      <c r="K53" s="3"/>
      <c r="L53" s="48"/>
      <c r="M53" s="48"/>
      <c r="N53" s="48"/>
      <c r="O53" s="48"/>
      <c r="P53" s="53">
        <f>S48+M48</f>
        <v>3413203.16</v>
      </c>
      <c r="Q53" s="48"/>
      <c r="R53" s="48"/>
      <c r="S53" s="48"/>
      <c r="T53" s="48"/>
      <c r="U53" s="48"/>
      <c r="V53" s="48"/>
    </row>
    <row r="54" spans="1:22" ht="15.75" customHeight="1" x14ac:dyDescent="0.25">
      <c r="A54" s="52" t="s">
        <v>45</v>
      </c>
      <c r="B54" s="52"/>
      <c r="C54" s="52"/>
      <c r="D54" s="52"/>
      <c r="E54" s="52"/>
      <c r="F54" s="3"/>
      <c r="G54" s="3"/>
      <c r="H54" s="3"/>
      <c r="I54" s="3"/>
      <c r="J54" s="3"/>
      <c r="K54" s="3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</row>
    <row r="55" spans="1:22" ht="15.75" customHeight="1" x14ac:dyDescent="0.25">
      <c r="A55" s="52" t="s">
        <v>46</v>
      </c>
      <c r="B55" s="52"/>
      <c r="C55" s="52"/>
      <c r="D55" s="52"/>
      <c r="E55" s="52"/>
      <c r="F55" s="3"/>
      <c r="G55" s="3"/>
      <c r="H55" s="3"/>
      <c r="I55" s="3"/>
      <c r="J55" s="3"/>
      <c r="K55" s="3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</row>
    <row r="56" spans="1:22" ht="15.75" customHeight="1" x14ac:dyDescent="0.25">
      <c r="A56" s="52" t="s">
        <v>47</v>
      </c>
      <c r="B56" s="52"/>
      <c r="C56" s="52"/>
      <c r="D56" s="52"/>
      <c r="E56" s="52"/>
      <c r="F56" s="3"/>
      <c r="G56" s="3"/>
      <c r="H56" s="3"/>
      <c r="I56" s="3"/>
      <c r="J56" s="3"/>
      <c r="K56" s="3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</row>
    <row r="57" spans="1:22" ht="15.75" customHeight="1" x14ac:dyDescent="0.25">
      <c r="A57" s="52" t="s">
        <v>48</v>
      </c>
      <c r="B57" s="52"/>
      <c r="C57" s="52"/>
      <c r="D57" s="52"/>
      <c r="E57" s="52"/>
      <c r="F57" s="3"/>
      <c r="G57" s="3"/>
      <c r="H57" s="3"/>
      <c r="I57" s="3"/>
      <c r="J57" s="3"/>
      <c r="K57" s="3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</row>
    <row r="58" spans="1:2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</row>
    <row r="59" spans="1:22" ht="15.75" customHeight="1" x14ac:dyDescent="0.25">
      <c r="A59" s="49" t="s">
        <v>49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</row>
    <row r="60" spans="1:22" ht="38.25" customHeight="1" x14ac:dyDescent="0.25">
      <c r="A60" s="50" t="s">
        <v>43</v>
      </c>
      <c r="B60" s="50"/>
      <c r="C60" s="50"/>
      <c r="D60" s="50"/>
      <c r="E60" s="50"/>
      <c r="F60" s="54" t="s">
        <v>50</v>
      </c>
      <c r="G60" s="54" t="s">
        <v>51</v>
      </c>
      <c r="H60" s="54" t="s">
        <v>52</v>
      </c>
      <c r="I60" s="54" t="s">
        <v>53</v>
      </c>
      <c r="J60" s="54" t="s">
        <v>54</v>
      </c>
      <c r="K60" s="54" t="s">
        <v>55</v>
      </c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</row>
    <row r="61" spans="1:22" ht="38.25" customHeight="1" x14ac:dyDescent="0.25">
      <c r="A61" s="52" t="s">
        <v>56</v>
      </c>
      <c r="B61" s="52"/>
      <c r="C61" s="52"/>
      <c r="D61" s="52"/>
      <c r="E61" s="52"/>
      <c r="F61" s="55">
        <v>3165194.78</v>
      </c>
      <c r="G61" s="56" t="s">
        <v>57</v>
      </c>
      <c r="H61" s="57">
        <v>201800010008206</v>
      </c>
      <c r="I61" s="58">
        <v>44531</v>
      </c>
      <c r="J61" s="58">
        <v>44562</v>
      </c>
      <c r="K61" s="59" t="s">
        <v>58</v>
      </c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</row>
    <row r="62" spans="1:22" ht="38.25" customHeight="1" x14ac:dyDescent="0.25">
      <c r="A62" s="52" t="s">
        <v>56</v>
      </c>
      <c r="B62" s="52"/>
      <c r="C62" s="52"/>
      <c r="D62" s="52"/>
      <c r="E62" s="52"/>
      <c r="F62" s="60">
        <v>2628402.5699999998</v>
      </c>
      <c r="G62" s="56" t="s">
        <v>59</v>
      </c>
      <c r="H62" s="57">
        <v>201800010008207</v>
      </c>
      <c r="I62" s="58">
        <v>44562</v>
      </c>
      <c r="J62" s="58">
        <v>44594</v>
      </c>
      <c r="K62" s="59" t="s">
        <v>58</v>
      </c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</row>
    <row r="63" spans="1:22" ht="38.25" customHeight="1" x14ac:dyDescent="0.25">
      <c r="A63" s="52" t="s">
        <v>56</v>
      </c>
      <c r="B63" s="52"/>
      <c r="C63" s="52"/>
      <c r="D63" s="52"/>
      <c r="E63" s="52"/>
      <c r="F63" s="61">
        <v>2788449.3</v>
      </c>
      <c r="G63" s="56" t="s">
        <v>59</v>
      </c>
      <c r="H63" s="57">
        <v>201800010008207</v>
      </c>
      <c r="I63" s="58">
        <v>44594</v>
      </c>
      <c r="J63" s="58">
        <v>44624</v>
      </c>
      <c r="K63" s="59" t="s">
        <v>58</v>
      </c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</row>
    <row r="64" spans="1:22" ht="38.25" customHeight="1" x14ac:dyDescent="0.25">
      <c r="A64" s="52" t="s">
        <v>56</v>
      </c>
      <c r="B64" s="52"/>
      <c r="C64" s="52"/>
      <c r="D64" s="52"/>
      <c r="E64" s="52"/>
      <c r="F64" s="61">
        <v>2737988.86</v>
      </c>
      <c r="G64" s="56" t="s">
        <v>59</v>
      </c>
      <c r="H64" s="57">
        <v>201800010008207</v>
      </c>
      <c r="I64" s="58">
        <v>44624</v>
      </c>
      <c r="J64" s="58">
        <v>44655</v>
      </c>
      <c r="K64" s="59" t="s">
        <v>58</v>
      </c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</row>
    <row r="65" spans="1:22" ht="38.25" customHeight="1" x14ac:dyDescent="0.25">
      <c r="A65" s="52" t="s">
        <v>56</v>
      </c>
      <c r="B65" s="52"/>
      <c r="C65" s="52"/>
      <c r="D65" s="52"/>
      <c r="E65" s="52"/>
      <c r="F65" s="62">
        <v>2693447.66</v>
      </c>
      <c r="G65" s="56" t="s">
        <v>59</v>
      </c>
      <c r="H65" s="57">
        <v>201800010008207</v>
      </c>
      <c r="I65" s="58">
        <v>44655</v>
      </c>
      <c r="J65" s="58">
        <v>44686</v>
      </c>
      <c r="K65" s="59" t="s">
        <v>58</v>
      </c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</row>
    <row r="66" spans="1:22" ht="38.25" customHeight="1" x14ac:dyDescent="0.25">
      <c r="A66" s="52" t="s">
        <v>56</v>
      </c>
      <c r="B66" s="52"/>
      <c r="C66" s="52"/>
      <c r="D66" s="52"/>
      <c r="E66" s="52"/>
      <c r="F66" s="61">
        <v>2672973.9500000002</v>
      </c>
      <c r="G66" s="56" t="s">
        <v>59</v>
      </c>
      <c r="H66" s="57">
        <v>201800010008207</v>
      </c>
      <c r="I66" s="58">
        <v>44686</v>
      </c>
      <c r="J66" s="58">
        <v>44718</v>
      </c>
      <c r="K66" s="59" t="s">
        <v>58</v>
      </c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</row>
    <row r="67" spans="1:22" ht="38.25" customHeight="1" x14ac:dyDescent="0.25">
      <c r="A67" s="52" t="s">
        <v>56</v>
      </c>
      <c r="B67" s="52"/>
      <c r="C67" s="52"/>
      <c r="D67" s="52"/>
      <c r="E67" s="52"/>
      <c r="F67" s="61">
        <v>2670484.52</v>
      </c>
      <c r="G67" s="56" t="s">
        <v>59</v>
      </c>
      <c r="H67" s="57">
        <v>201800010008207</v>
      </c>
      <c r="I67" s="58">
        <v>44718</v>
      </c>
      <c r="J67" s="58">
        <v>44749</v>
      </c>
      <c r="K67" s="59" t="s">
        <v>58</v>
      </c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</row>
    <row r="68" spans="1:22" ht="38.25" customHeight="1" x14ac:dyDescent="0.25">
      <c r="A68" s="52" t="s">
        <v>56</v>
      </c>
      <c r="B68" s="52"/>
      <c r="C68" s="52"/>
      <c r="D68" s="52"/>
      <c r="E68" s="52"/>
      <c r="F68" s="61">
        <v>2727445.34</v>
      </c>
      <c r="G68" s="56" t="s">
        <v>59</v>
      </c>
      <c r="H68" s="57">
        <v>201800010008207</v>
      </c>
      <c r="I68" s="58">
        <v>44749</v>
      </c>
      <c r="J68" s="58">
        <v>44781</v>
      </c>
      <c r="K68" s="59" t="s">
        <v>58</v>
      </c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</row>
    <row r="69" spans="1:22" ht="38.25" customHeight="1" x14ac:dyDescent="0.25">
      <c r="A69" s="52" t="s">
        <v>56</v>
      </c>
      <c r="B69" s="52"/>
      <c r="C69" s="52"/>
      <c r="D69" s="52"/>
      <c r="E69" s="52"/>
      <c r="F69" s="61">
        <v>2571600.0499999998</v>
      </c>
      <c r="G69" s="56" t="s">
        <v>59</v>
      </c>
      <c r="H69" s="57">
        <v>201800010008207</v>
      </c>
      <c r="I69" s="58">
        <v>44781</v>
      </c>
      <c r="J69" s="58">
        <v>44813</v>
      </c>
      <c r="K69" s="59" t="s">
        <v>58</v>
      </c>
      <c r="L69" s="48"/>
      <c r="M69" s="63"/>
      <c r="N69" s="63"/>
      <c r="O69" s="48"/>
      <c r="P69" s="48"/>
      <c r="Q69" s="48"/>
      <c r="R69" s="48"/>
      <c r="S69" s="48"/>
      <c r="T69" s="48"/>
      <c r="U69" s="48"/>
      <c r="V69" s="48"/>
    </row>
    <row r="70" spans="1:22" ht="38.25" customHeight="1" x14ac:dyDescent="0.25">
      <c r="A70" s="52" t="s">
        <v>56</v>
      </c>
      <c r="B70" s="52"/>
      <c r="C70" s="52"/>
      <c r="D70" s="52"/>
      <c r="E70" s="52"/>
      <c r="F70" s="61">
        <v>2747427.27</v>
      </c>
      <c r="G70" s="56" t="s">
        <v>59</v>
      </c>
      <c r="H70" s="57">
        <v>201800010008207</v>
      </c>
      <c r="I70" s="58">
        <v>44813</v>
      </c>
      <c r="J70" s="58">
        <v>44844</v>
      </c>
      <c r="K70" s="59" t="s">
        <v>58</v>
      </c>
      <c r="L70" s="48"/>
      <c r="M70" s="63"/>
      <c r="N70" s="63"/>
      <c r="O70" s="48"/>
      <c r="P70" s="48"/>
      <c r="Q70" s="48"/>
      <c r="R70" s="48"/>
      <c r="S70" s="48"/>
      <c r="T70" s="48"/>
      <c r="U70" s="48"/>
      <c r="V70" s="48"/>
    </row>
    <row r="71" spans="1:22" ht="38.25" customHeight="1" x14ac:dyDescent="0.25">
      <c r="A71" s="52" t="s">
        <v>56</v>
      </c>
      <c r="B71" s="52"/>
      <c r="C71" s="52"/>
      <c r="D71" s="52"/>
      <c r="E71" s="52"/>
      <c r="F71" s="61">
        <v>23085.53</v>
      </c>
      <c r="G71" s="56" t="s">
        <v>59</v>
      </c>
      <c r="H71" s="57">
        <v>201800010008207</v>
      </c>
      <c r="I71" s="58">
        <v>44781</v>
      </c>
      <c r="J71" s="58">
        <v>44844</v>
      </c>
      <c r="K71" s="59" t="s">
        <v>58</v>
      </c>
      <c r="L71" s="48"/>
      <c r="M71" s="63"/>
      <c r="N71" s="63"/>
      <c r="O71" s="48"/>
      <c r="P71" s="48"/>
      <c r="Q71" s="48"/>
      <c r="R71" s="48"/>
      <c r="S71" s="48"/>
      <c r="T71" s="48"/>
      <c r="U71" s="48"/>
      <c r="V71" s="48"/>
    </row>
    <row r="72" spans="1:22" ht="38.25" customHeight="1" x14ac:dyDescent="0.25">
      <c r="A72" s="52" t="s">
        <v>56</v>
      </c>
      <c r="B72" s="52"/>
      <c r="C72" s="52"/>
      <c r="D72" s="52"/>
      <c r="E72" s="52"/>
      <c r="F72" s="61">
        <v>365695.69</v>
      </c>
      <c r="G72" s="56" t="s">
        <v>59</v>
      </c>
      <c r="H72" s="57">
        <v>201800010008207</v>
      </c>
      <c r="I72" s="58">
        <v>44783</v>
      </c>
      <c r="J72" s="58">
        <v>44876</v>
      </c>
      <c r="K72" s="59" t="s">
        <v>58</v>
      </c>
      <c r="L72" s="48"/>
      <c r="M72" s="63"/>
      <c r="N72" s="63"/>
      <c r="O72" s="48"/>
      <c r="P72" s="48"/>
      <c r="Q72" s="48"/>
      <c r="R72" s="48"/>
      <c r="S72" s="48"/>
      <c r="T72" s="48"/>
      <c r="U72" s="48"/>
      <c r="V72" s="48"/>
    </row>
    <row r="73" spans="1:22" ht="38.25" customHeight="1" x14ac:dyDescent="0.25">
      <c r="A73" s="52" t="s">
        <v>56</v>
      </c>
      <c r="B73" s="52"/>
      <c r="C73" s="52"/>
      <c r="D73" s="52"/>
      <c r="E73" s="52"/>
      <c r="F73" s="61">
        <v>2666178.5600000001</v>
      </c>
      <c r="G73" s="56" t="s">
        <v>59</v>
      </c>
      <c r="H73" s="57">
        <v>201800010008207</v>
      </c>
      <c r="I73" s="58">
        <v>44844</v>
      </c>
      <c r="J73" s="58">
        <v>44876</v>
      </c>
      <c r="K73" s="59" t="s">
        <v>58</v>
      </c>
      <c r="L73" s="48"/>
      <c r="M73" s="63"/>
      <c r="N73" s="63"/>
      <c r="O73" s="48"/>
      <c r="P73" s="48"/>
      <c r="Q73" s="48"/>
      <c r="R73" s="48"/>
      <c r="S73" s="48"/>
      <c r="T73" s="48"/>
      <c r="U73" s="48"/>
      <c r="V73" s="48"/>
    </row>
    <row r="74" spans="1:22" ht="38.25" customHeight="1" x14ac:dyDescent="0.25">
      <c r="A74" s="52" t="s">
        <v>56</v>
      </c>
      <c r="B74" s="52"/>
      <c r="C74" s="52"/>
      <c r="D74" s="52"/>
      <c r="E74" s="52"/>
      <c r="F74" s="61">
        <v>2713242.62</v>
      </c>
      <c r="G74" s="56" t="s">
        <v>59</v>
      </c>
      <c r="H74" s="57">
        <v>201800010008207</v>
      </c>
      <c r="I74" s="58">
        <v>44876</v>
      </c>
      <c r="J74" s="58">
        <v>44907</v>
      </c>
      <c r="K74" s="59" t="s">
        <v>58</v>
      </c>
      <c r="L74" s="48"/>
      <c r="M74" s="63"/>
      <c r="N74" s="63"/>
      <c r="O74" s="48"/>
      <c r="P74" s="48"/>
      <c r="Q74" s="48"/>
      <c r="R74" s="48"/>
      <c r="S74" s="48"/>
      <c r="T74" s="48"/>
      <c r="U74" s="48"/>
      <c r="V74" s="48"/>
    </row>
    <row r="75" spans="1:22" ht="38.25" customHeight="1" x14ac:dyDescent="0.25">
      <c r="A75" s="52" t="s">
        <v>56</v>
      </c>
      <c r="B75" s="52"/>
      <c r="C75" s="52"/>
      <c r="D75" s="52"/>
      <c r="E75" s="52"/>
      <c r="F75" s="61">
        <v>1487421.64</v>
      </c>
      <c r="G75" s="56" t="s">
        <v>59</v>
      </c>
      <c r="H75" s="57">
        <v>201800010008207</v>
      </c>
      <c r="I75" s="58">
        <v>44907</v>
      </c>
      <c r="J75" s="58">
        <v>44907</v>
      </c>
      <c r="K75" s="59" t="s">
        <v>58</v>
      </c>
      <c r="L75" s="48"/>
      <c r="M75" s="63"/>
      <c r="N75" s="63"/>
      <c r="O75" s="48"/>
      <c r="P75" s="48"/>
      <c r="Q75" s="48"/>
      <c r="R75" s="48"/>
      <c r="S75" s="48"/>
      <c r="T75" s="48"/>
      <c r="U75" s="48"/>
      <c r="V75" s="48"/>
    </row>
    <row r="76" spans="1:22" ht="38.25" customHeight="1" x14ac:dyDescent="0.25">
      <c r="A76" s="52" t="s">
        <v>60</v>
      </c>
      <c r="B76" s="52"/>
      <c r="C76" s="52"/>
      <c r="D76" s="52"/>
      <c r="E76" s="52"/>
      <c r="F76" s="55">
        <v>7993.04</v>
      </c>
      <c r="G76" s="56" t="s">
        <v>59</v>
      </c>
      <c r="H76" s="57">
        <v>201800010008207</v>
      </c>
      <c r="I76" s="58">
        <v>44531</v>
      </c>
      <c r="J76" s="58">
        <v>44562</v>
      </c>
      <c r="K76" s="59" t="s">
        <v>58</v>
      </c>
      <c r="L76" s="48"/>
      <c r="M76" s="63"/>
      <c r="N76" s="63"/>
      <c r="O76" s="48"/>
      <c r="P76" s="48"/>
      <c r="Q76" s="48"/>
      <c r="R76" s="48"/>
      <c r="S76" s="48"/>
      <c r="T76" s="48"/>
      <c r="U76" s="48"/>
      <c r="V76" s="48"/>
    </row>
    <row r="77" spans="1:22" ht="38.25" customHeight="1" x14ac:dyDescent="0.25">
      <c r="A77" s="52" t="s">
        <v>60</v>
      </c>
      <c r="B77" s="52"/>
      <c r="C77" s="52"/>
      <c r="D77" s="52"/>
      <c r="E77" s="52"/>
      <c r="F77" s="60">
        <v>9854.6200000000008</v>
      </c>
      <c r="G77" s="56" t="s">
        <v>59</v>
      </c>
      <c r="H77" s="57">
        <v>201800010008207</v>
      </c>
      <c r="I77" s="58">
        <v>44562</v>
      </c>
      <c r="J77" s="58">
        <v>44594</v>
      </c>
      <c r="K77" s="59" t="s">
        <v>58</v>
      </c>
      <c r="L77" s="48"/>
      <c r="M77" s="63"/>
      <c r="N77" s="63"/>
      <c r="O77" s="48"/>
      <c r="P77" s="48"/>
      <c r="Q77" s="48"/>
      <c r="R77" s="48"/>
      <c r="S77" s="48"/>
      <c r="T77" s="48"/>
      <c r="U77" s="48"/>
      <c r="V77" s="48"/>
    </row>
    <row r="78" spans="1:22" ht="38.25" customHeight="1" x14ac:dyDescent="0.25">
      <c r="A78" s="52" t="s">
        <v>60</v>
      </c>
      <c r="B78" s="52"/>
      <c r="C78" s="52"/>
      <c r="D78" s="52"/>
      <c r="E78" s="52"/>
      <c r="F78" s="61">
        <v>9854.6200000000008</v>
      </c>
      <c r="G78" s="56" t="s">
        <v>59</v>
      </c>
      <c r="H78" s="57">
        <v>201800010008207</v>
      </c>
      <c r="I78" s="58">
        <v>44594</v>
      </c>
      <c r="J78" s="58">
        <v>44624</v>
      </c>
      <c r="K78" s="59" t="s">
        <v>58</v>
      </c>
      <c r="L78" s="48"/>
      <c r="M78" s="63"/>
      <c r="N78" s="63"/>
      <c r="O78" s="48"/>
      <c r="P78" s="48"/>
      <c r="Q78" s="48"/>
      <c r="R78" s="48"/>
      <c r="S78" s="48"/>
      <c r="T78" s="48"/>
      <c r="U78" s="48"/>
      <c r="V78" s="48"/>
    </row>
    <row r="79" spans="1:22" ht="38.25" customHeight="1" x14ac:dyDescent="0.25">
      <c r="A79" s="64" t="s">
        <v>60</v>
      </c>
      <c r="B79" s="65"/>
      <c r="C79" s="65"/>
      <c r="D79" s="65"/>
      <c r="E79" s="66"/>
      <c r="F79" s="61">
        <v>49273.08</v>
      </c>
      <c r="G79" s="56" t="s">
        <v>59</v>
      </c>
      <c r="H79" s="57">
        <v>201800010008207</v>
      </c>
      <c r="I79" s="58">
        <v>44718</v>
      </c>
      <c r="J79" s="58">
        <v>44749</v>
      </c>
      <c r="K79" s="59" t="s">
        <v>58</v>
      </c>
      <c r="L79" s="48"/>
      <c r="M79" s="63"/>
      <c r="N79" s="63"/>
      <c r="O79" s="48"/>
      <c r="P79" s="48"/>
      <c r="Q79" s="48"/>
      <c r="R79" s="48"/>
      <c r="S79" s="48"/>
      <c r="T79" s="48"/>
      <c r="U79" s="48"/>
      <c r="V79" s="48"/>
    </row>
    <row r="80" spans="1:22" ht="38.25" customHeight="1" x14ac:dyDescent="0.25">
      <c r="A80" s="64" t="s">
        <v>60</v>
      </c>
      <c r="B80" s="65"/>
      <c r="C80" s="65"/>
      <c r="D80" s="65"/>
      <c r="E80" s="66"/>
      <c r="F80" s="61">
        <v>9854.6200000000008</v>
      </c>
      <c r="G80" s="56" t="s">
        <v>59</v>
      </c>
      <c r="H80" s="57">
        <v>201800010008207</v>
      </c>
      <c r="I80" s="58">
        <v>44749</v>
      </c>
      <c r="J80" s="58">
        <v>44781</v>
      </c>
      <c r="K80" s="59" t="s">
        <v>58</v>
      </c>
      <c r="L80" s="48"/>
      <c r="M80" s="63"/>
      <c r="N80" s="63"/>
      <c r="O80" s="48"/>
      <c r="P80" s="48"/>
      <c r="Q80" s="48"/>
      <c r="R80" s="48"/>
      <c r="S80" s="48"/>
      <c r="T80" s="48"/>
      <c r="U80" s="48"/>
      <c r="V80" s="48"/>
    </row>
    <row r="81" spans="1:22" ht="38.25" customHeight="1" x14ac:dyDescent="0.25">
      <c r="A81" s="64" t="s">
        <v>60</v>
      </c>
      <c r="B81" s="65"/>
      <c r="C81" s="65"/>
      <c r="D81" s="65"/>
      <c r="E81" s="66"/>
      <c r="F81" s="61">
        <v>9854.6200000000008</v>
      </c>
      <c r="G81" s="56" t="s">
        <v>59</v>
      </c>
      <c r="H81" s="57">
        <v>201800010008207</v>
      </c>
      <c r="I81" s="58">
        <v>44781</v>
      </c>
      <c r="J81" s="58">
        <v>44813</v>
      </c>
      <c r="K81" s="59" t="s">
        <v>58</v>
      </c>
      <c r="L81" s="48"/>
      <c r="M81" s="63"/>
      <c r="N81" s="63"/>
      <c r="O81" s="48"/>
      <c r="P81" s="48"/>
      <c r="Q81" s="48"/>
      <c r="R81" s="48"/>
      <c r="S81" s="48"/>
      <c r="T81" s="48"/>
      <c r="U81" s="48"/>
      <c r="V81" s="48"/>
    </row>
    <row r="82" spans="1:22" ht="38.25" customHeight="1" x14ac:dyDescent="0.25">
      <c r="A82" s="64" t="s">
        <v>60</v>
      </c>
      <c r="B82" s="65"/>
      <c r="C82" s="65"/>
      <c r="D82" s="65"/>
      <c r="E82" s="66"/>
      <c r="F82" s="61">
        <v>9854.6200000000008</v>
      </c>
      <c r="G82" s="56" t="s">
        <v>59</v>
      </c>
      <c r="H82" s="57">
        <v>201800010008207</v>
      </c>
      <c r="I82" s="58">
        <v>44813</v>
      </c>
      <c r="J82" s="58">
        <v>44844</v>
      </c>
      <c r="K82" s="59" t="s">
        <v>58</v>
      </c>
      <c r="L82" s="48"/>
      <c r="M82" s="63"/>
      <c r="N82" s="63"/>
      <c r="O82" s="48"/>
      <c r="P82" s="48"/>
      <c r="Q82" s="48"/>
      <c r="R82" s="48"/>
      <c r="S82" s="48"/>
      <c r="T82" s="48"/>
      <c r="U82" s="48"/>
      <c r="V82" s="48"/>
    </row>
    <row r="83" spans="1:22" ht="38.25" customHeight="1" x14ac:dyDescent="0.25">
      <c r="A83" s="64" t="s">
        <v>60</v>
      </c>
      <c r="B83" s="65"/>
      <c r="C83" s="65"/>
      <c r="D83" s="65"/>
      <c r="E83" s="66"/>
      <c r="F83" s="61">
        <v>9854.6200000000008</v>
      </c>
      <c r="G83" s="56" t="s">
        <v>61</v>
      </c>
      <c r="H83" s="57">
        <v>201800010008207</v>
      </c>
      <c r="I83" s="58">
        <v>44844</v>
      </c>
      <c r="J83" s="58">
        <v>44876</v>
      </c>
      <c r="K83" s="59" t="s">
        <v>58</v>
      </c>
      <c r="L83" s="48"/>
      <c r="M83" s="63"/>
      <c r="N83" s="63"/>
      <c r="O83" s="48"/>
      <c r="P83" s="48"/>
      <c r="Q83" s="48"/>
      <c r="R83" s="48"/>
      <c r="S83" s="48"/>
      <c r="T83" s="48"/>
      <c r="U83" s="48"/>
      <c r="V83" s="48"/>
    </row>
    <row r="84" spans="1:22" ht="38.25" customHeight="1" x14ac:dyDescent="0.25">
      <c r="A84" s="52" t="s">
        <v>60</v>
      </c>
      <c r="B84" s="52"/>
      <c r="C84" s="52"/>
      <c r="D84" s="52"/>
      <c r="E84" s="52"/>
      <c r="F84" s="61">
        <v>9854.6200000000008</v>
      </c>
      <c r="G84" s="56" t="s">
        <v>61</v>
      </c>
      <c r="H84" s="57">
        <v>201800010008207</v>
      </c>
      <c r="I84" s="58">
        <v>44876</v>
      </c>
      <c r="J84" s="58">
        <v>44907</v>
      </c>
      <c r="K84" s="59" t="s">
        <v>58</v>
      </c>
      <c r="L84" s="48"/>
      <c r="M84" s="63"/>
      <c r="N84" s="63"/>
      <c r="O84" s="48"/>
      <c r="P84" s="48"/>
      <c r="Q84" s="48"/>
      <c r="R84" s="48"/>
      <c r="S84" s="48"/>
      <c r="T84" s="48"/>
      <c r="U84" s="48"/>
      <c r="V84" s="48"/>
    </row>
    <row r="85" spans="1:22" ht="38.25" customHeight="1" x14ac:dyDescent="0.25">
      <c r="A85" s="52" t="s">
        <v>60</v>
      </c>
      <c r="B85" s="52"/>
      <c r="C85" s="52"/>
      <c r="D85" s="52"/>
      <c r="E85" s="52"/>
      <c r="F85" s="61">
        <v>9854.6200000000008</v>
      </c>
      <c r="G85" s="56" t="s">
        <v>61</v>
      </c>
      <c r="H85" s="57">
        <v>201800010008207</v>
      </c>
      <c r="I85" s="58">
        <v>44907</v>
      </c>
      <c r="J85" s="58">
        <v>44907</v>
      </c>
      <c r="K85" s="59" t="s">
        <v>58</v>
      </c>
      <c r="L85" s="48"/>
      <c r="M85" s="63"/>
      <c r="N85" s="63"/>
      <c r="O85" s="48"/>
      <c r="P85" s="48"/>
      <c r="Q85" s="48"/>
      <c r="R85" s="48"/>
      <c r="S85" s="48"/>
      <c r="T85" s="48"/>
      <c r="U85" s="48"/>
      <c r="V85" s="48"/>
    </row>
    <row r="86" spans="1:22" ht="38.25" customHeight="1" x14ac:dyDescent="0.25">
      <c r="A86" s="52" t="s">
        <v>62</v>
      </c>
      <c r="B86" s="52"/>
      <c r="C86" s="52"/>
      <c r="D86" s="52"/>
      <c r="E86" s="52"/>
      <c r="F86" s="67">
        <v>71333.320000000007</v>
      </c>
      <c r="G86" s="56" t="s">
        <v>61</v>
      </c>
      <c r="H86" s="57">
        <v>201800010008207</v>
      </c>
      <c r="I86" s="58">
        <v>44594</v>
      </c>
      <c r="J86" s="58">
        <v>44563</v>
      </c>
      <c r="K86" s="56" t="s">
        <v>63</v>
      </c>
      <c r="L86" s="48"/>
      <c r="M86" s="63"/>
      <c r="N86" s="63"/>
      <c r="O86" s="48"/>
      <c r="P86" s="48"/>
      <c r="Q86" s="48"/>
      <c r="R86" s="48"/>
      <c r="S86" s="48"/>
      <c r="T86" s="48"/>
      <c r="U86" s="48"/>
      <c r="V86" s="48"/>
    </row>
    <row r="87" spans="1:22" ht="38.25" customHeight="1" x14ac:dyDescent="0.25">
      <c r="A87" s="52" t="s">
        <v>62</v>
      </c>
      <c r="B87" s="52"/>
      <c r="C87" s="52"/>
      <c r="D87" s="52"/>
      <c r="E87" s="52"/>
      <c r="F87" s="67">
        <v>56529.3</v>
      </c>
      <c r="G87" s="56" t="s">
        <v>61</v>
      </c>
      <c r="H87" s="57">
        <v>201800010008207</v>
      </c>
      <c r="I87" s="58">
        <v>44624</v>
      </c>
      <c r="J87" s="58">
        <v>44594</v>
      </c>
      <c r="K87" s="56" t="s">
        <v>63</v>
      </c>
      <c r="L87" s="48"/>
      <c r="M87" s="63"/>
      <c r="N87" s="63"/>
      <c r="O87" s="48"/>
      <c r="P87" s="48"/>
      <c r="Q87" s="48"/>
      <c r="R87" s="48"/>
      <c r="S87" s="48"/>
      <c r="T87" s="48"/>
      <c r="U87" s="48"/>
      <c r="V87" s="48"/>
    </row>
    <row r="88" spans="1:22" ht="38.25" customHeight="1" x14ac:dyDescent="0.25">
      <c r="A88" s="52" t="s">
        <v>62</v>
      </c>
      <c r="B88" s="52"/>
      <c r="C88" s="52"/>
      <c r="D88" s="52"/>
      <c r="E88" s="52"/>
      <c r="F88" s="67">
        <v>69876</v>
      </c>
      <c r="G88" s="56" t="s">
        <v>61</v>
      </c>
      <c r="H88" s="57">
        <v>201800010008207</v>
      </c>
      <c r="I88" s="58">
        <v>44655</v>
      </c>
      <c r="J88" s="58">
        <v>44624</v>
      </c>
      <c r="K88" s="56" t="s">
        <v>63</v>
      </c>
      <c r="L88" s="48"/>
      <c r="M88" s="63"/>
      <c r="N88" s="63"/>
      <c r="O88" s="48"/>
      <c r="P88" s="48"/>
      <c r="Q88" s="48"/>
      <c r="R88" s="48"/>
      <c r="S88" s="48"/>
      <c r="T88" s="48"/>
      <c r="U88" s="48"/>
      <c r="V88" s="48"/>
    </row>
    <row r="89" spans="1:22" ht="38.25" customHeight="1" x14ac:dyDescent="0.25">
      <c r="A89" s="52" t="s">
        <v>62</v>
      </c>
      <c r="B89" s="52"/>
      <c r="C89" s="52"/>
      <c r="D89" s="52"/>
      <c r="E89" s="52"/>
      <c r="F89" s="68">
        <v>84533.81</v>
      </c>
      <c r="G89" s="56" t="s">
        <v>61</v>
      </c>
      <c r="H89" s="57">
        <v>201800010008207</v>
      </c>
      <c r="I89" s="58">
        <v>44686</v>
      </c>
      <c r="J89" s="58">
        <v>44655</v>
      </c>
      <c r="K89" s="56" t="s">
        <v>63</v>
      </c>
      <c r="L89" s="48"/>
      <c r="M89" s="63"/>
      <c r="N89" s="63"/>
      <c r="O89" s="48"/>
      <c r="P89" s="48"/>
      <c r="Q89" s="48"/>
      <c r="R89" s="48"/>
      <c r="S89" s="48"/>
      <c r="T89" s="48"/>
      <c r="U89" s="48"/>
      <c r="V89" s="48"/>
    </row>
    <row r="90" spans="1:22" ht="38.25" customHeight="1" x14ac:dyDescent="0.25">
      <c r="A90" s="52" t="s">
        <v>62</v>
      </c>
      <c r="B90" s="52"/>
      <c r="C90" s="52"/>
      <c r="D90" s="52"/>
      <c r="E90" s="52"/>
      <c r="F90" s="67">
        <v>72025.820000000007</v>
      </c>
      <c r="G90" s="56" t="s">
        <v>61</v>
      </c>
      <c r="H90" s="57">
        <v>201800010008207</v>
      </c>
      <c r="I90" s="58">
        <v>44718</v>
      </c>
      <c r="J90" s="58">
        <v>44686</v>
      </c>
      <c r="K90" s="56" t="s">
        <v>63</v>
      </c>
      <c r="L90" s="48"/>
      <c r="M90" s="63"/>
      <c r="N90" s="63"/>
      <c r="O90" s="48"/>
      <c r="P90" s="48"/>
      <c r="Q90" s="48"/>
      <c r="R90" s="48"/>
      <c r="S90" s="48"/>
      <c r="T90" s="48"/>
      <c r="U90" s="48"/>
      <c r="V90" s="48"/>
    </row>
    <row r="91" spans="1:22" ht="38.25" customHeight="1" x14ac:dyDescent="0.25">
      <c r="A91" s="52" t="s">
        <v>62</v>
      </c>
      <c r="B91" s="52"/>
      <c r="C91" s="52"/>
      <c r="D91" s="52"/>
      <c r="E91" s="52"/>
      <c r="F91" s="68">
        <v>56815.51</v>
      </c>
      <c r="G91" s="56" t="s">
        <v>61</v>
      </c>
      <c r="H91" s="57">
        <v>201800010008207</v>
      </c>
      <c r="I91" s="58">
        <v>44749</v>
      </c>
      <c r="J91" s="58">
        <v>44718</v>
      </c>
      <c r="K91" s="56" t="s">
        <v>63</v>
      </c>
      <c r="L91" s="48"/>
      <c r="M91" s="63"/>
      <c r="N91" s="63"/>
      <c r="O91" s="48"/>
      <c r="P91" s="48"/>
      <c r="Q91" s="48"/>
      <c r="R91" s="48"/>
      <c r="S91" s="48"/>
      <c r="T91" s="48"/>
      <c r="U91" s="48"/>
      <c r="V91" s="48"/>
    </row>
    <row r="92" spans="1:22" ht="38.25" customHeight="1" x14ac:dyDescent="0.25">
      <c r="A92" s="52" t="s">
        <v>62</v>
      </c>
      <c r="B92" s="52"/>
      <c r="C92" s="52"/>
      <c r="D92" s="52"/>
      <c r="E92" s="52"/>
      <c r="F92" s="67">
        <v>51874.22</v>
      </c>
      <c r="G92" s="56" t="s">
        <v>61</v>
      </c>
      <c r="H92" s="57">
        <v>201800010008207</v>
      </c>
      <c r="I92" s="58">
        <v>44781</v>
      </c>
      <c r="J92" s="58">
        <v>44749</v>
      </c>
      <c r="K92" s="56" t="s">
        <v>63</v>
      </c>
      <c r="L92" s="48"/>
      <c r="M92" s="63"/>
      <c r="N92" s="63"/>
      <c r="O92" s="48"/>
      <c r="P92" s="48"/>
      <c r="Q92" s="48"/>
      <c r="R92" s="48"/>
      <c r="S92" s="48"/>
      <c r="T92" s="48"/>
      <c r="U92" s="48"/>
      <c r="V92" s="48"/>
    </row>
    <row r="93" spans="1:22" ht="38.25" customHeight="1" x14ac:dyDescent="0.25">
      <c r="A93" s="52" t="s">
        <v>62</v>
      </c>
      <c r="B93" s="52"/>
      <c r="C93" s="52"/>
      <c r="D93" s="52"/>
      <c r="E93" s="52"/>
      <c r="F93" s="67">
        <v>52849.64</v>
      </c>
      <c r="G93" s="56" t="s">
        <v>61</v>
      </c>
      <c r="H93" s="57">
        <v>201800010008207</v>
      </c>
      <c r="I93" s="58">
        <v>44813</v>
      </c>
      <c r="J93" s="58">
        <v>44781</v>
      </c>
      <c r="K93" s="56" t="s">
        <v>63</v>
      </c>
      <c r="L93" s="48"/>
      <c r="M93" s="63"/>
      <c r="N93" s="63"/>
      <c r="O93" s="48"/>
      <c r="P93" s="48"/>
      <c r="Q93" s="48"/>
      <c r="R93" s="48"/>
      <c r="S93" s="48"/>
      <c r="T93" s="48"/>
      <c r="U93" s="48"/>
      <c r="V93" s="48"/>
    </row>
    <row r="94" spans="1:22" ht="41.25" customHeight="1" x14ac:dyDescent="0.25">
      <c r="A94" s="52" t="s">
        <v>62</v>
      </c>
      <c r="B94" s="52"/>
      <c r="C94" s="52"/>
      <c r="D94" s="52"/>
      <c r="E94" s="52"/>
      <c r="F94" s="67">
        <v>62598.53</v>
      </c>
      <c r="G94" s="56" t="s">
        <v>61</v>
      </c>
      <c r="H94" s="57">
        <v>201800010008207</v>
      </c>
      <c r="I94" s="58">
        <v>44844</v>
      </c>
      <c r="J94" s="58">
        <v>44813</v>
      </c>
      <c r="K94" s="56" t="s">
        <v>63</v>
      </c>
      <c r="L94" s="48"/>
      <c r="M94" s="63"/>
      <c r="N94" s="63"/>
      <c r="O94" s="48"/>
      <c r="P94" s="48"/>
      <c r="Q94" s="48"/>
      <c r="R94" s="48"/>
      <c r="S94" s="48"/>
      <c r="T94" s="48"/>
      <c r="U94" s="48"/>
      <c r="V94" s="48"/>
    </row>
    <row r="95" spans="1:22" ht="41.25" customHeight="1" x14ac:dyDescent="0.25">
      <c r="A95" s="52" t="s">
        <v>62</v>
      </c>
      <c r="B95" s="52"/>
      <c r="C95" s="52"/>
      <c r="D95" s="52"/>
      <c r="E95" s="52"/>
      <c r="F95" s="67">
        <v>72014.48</v>
      </c>
      <c r="G95" s="56" t="s">
        <v>61</v>
      </c>
      <c r="H95" s="57">
        <v>201800010008207</v>
      </c>
      <c r="I95" s="58">
        <v>44876</v>
      </c>
      <c r="J95" s="58">
        <v>44844</v>
      </c>
      <c r="K95" s="56" t="s">
        <v>63</v>
      </c>
      <c r="L95" s="48"/>
      <c r="M95" s="63"/>
      <c r="N95" s="63"/>
      <c r="O95" s="48"/>
      <c r="P95" s="48"/>
      <c r="Q95" s="48"/>
      <c r="R95" s="48"/>
      <c r="S95" s="48"/>
      <c r="T95" s="48"/>
      <c r="U95" s="48"/>
      <c r="V95" s="48"/>
    </row>
    <row r="96" spans="1:22" ht="41.25" customHeight="1" x14ac:dyDescent="0.25">
      <c r="A96" s="52" t="s">
        <v>62</v>
      </c>
      <c r="B96" s="52"/>
      <c r="C96" s="52"/>
      <c r="D96" s="52"/>
      <c r="E96" s="52"/>
      <c r="F96" s="67">
        <v>81342.25</v>
      </c>
      <c r="G96" s="56" t="s">
        <v>61</v>
      </c>
      <c r="H96" s="57">
        <v>201800010008207</v>
      </c>
      <c r="I96" s="58">
        <v>44876</v>
      </c>
      <c r="J96" s="58">
        <v>44907</v>
      </c>
      <c r="K96" s="56" t="s">
        <v>63</v>
      </c>
      <c r="L96" s="48"/>
      <c r="M96" s="63"/>
      <c r="N96" s="63"/>
      <c r="O96" s="48"/>
      <c r="P96" s="48"/>
      <c r="Q96" s="48"/>
      <c r="R96" s="48"/>
      <c r="S96" s="48"/>
      <c r="T96" s="48"/>
      <c r="U96" s="48"/>
      <c r="V96" s="48"/>
    </row>
    <row r="97" spans="1:23" ht="41.25" customHeight="1" x14ac:dyDescent="0.25">
      <c r="A97" s="52" t="s">
        <v>62</v>
      </c>
      <c r="B97" s="52"/>
      <c r="C97" s="52"/>
      <c r="D97" s="52"/>
      <c r="E97" s="52"/>
      <c r="F97" s="67">
        <v>65313.89</v>
      </c>
      <c r="G97" s="56" t="s">
        <v>61</v>
      </c>
      <c r="H97" s="57">
        <v>201800010008207</v>
      </c>
      <c r="I97" s="58">
        <v>44907</v>
      </c>
      <c r="J97" s="58">
        <v>44907</v>
      </c>
      <c r="K97" s="56" t="s">
        <v>63</v>
      </c>
      <c r="L97" s="48"/>
      <c r="M97" s="63"/>
      <c r="N97" s="63"/>
      <c r="O97" s="48"/>
      <c r="P97" s="48"/>
      <c r="Q97" s="48"/>
      <c r="R97" s="48"/>
      <c r="S97" s="48"/>
      <c r="T97" s="48"/>
      <c r="U97" s="48"/>
      <c r="V97" s="48"/>
    </row>
    <row r="98" spans="1:23" ht="41.25" customHeight="1" x14ac:dyDescent="0.25">
      <c r="A98" s="52" t="s">
        <v>64</v>
      </c>
      <c r="B98" s="52"/>
      <c r="C98" s="52"/>
      <c r="D98" s="52"/>
      <c r="E98" s="52"/>
      <c r="F98" s="67">
        <v>586427.34</v>
      </c>
      <c r="G98" s="56" t="s">
        <v>61</v>
      </c>
      <c r="H98" s="57">
        <v>202000010027419</v>
      </c>
      <c r="I98" s="58" t="s">
        <v>65</v>
      </c>
      <c r="J98" s="58">
        <v>44907</v>
      </c>
      <c r="K98" s="69" t="s">
        <v>66</v>
      </c>
      <c r="L98" s="48"/>
      <c r="M98" s="63"/>
      <c r="N98" s="63"/>
      <c r="O98" s="48"/>
      <c r="P98" s="48"/>
      <c r="Q98" s="48"/>
      <c r="R98" s="48"/>
      <c r="S98" s="48"/>
      <c r="T98" s="48"/>
      <c r="U98" s="48"/>
      <c r="V98" s="48"/>
    </row>
    <row r="99" spans="1:23" ht="38.25" customHeight="1" x14ac:dyDescent="0.25">
      <c r="A99" s="52" t="s">
        <v>67</v>
      </c>
      <c r="B99" s="52"/>
      <c r="C99" s="52"/>
      <c r="D99" s="52"/>
      <c r="E99" s="52"/>
      <c r="F99" s="70"/>
      <c r="G99" s="56"/>
      <c r="H99" s="57"/>
      <c r="I99" s="58"/>
      <c r="J99" s="58"/>
      <c r="K99" s="56"/>
      <c r="L99" s="48"/>
      <c r="M99" s="63"/>
      <c r="N99" s="63"/>
      <c r="O99" s="48"/>
      <c r="P99" s="48"/>
      <c r="Q99" s="48"/>
      <c r="R99" s="48"/>
      <c r="S99" s="48"/>
      <c r="T99" s="48"/>
      <c r="U99" s="48"/>
      <c r="V99" s="48"/>
    </row>
    <row r="100" spans="1:23" ht="15.75" customHeight="1" thickBot="1" x14ac:dyDescent="0.3">
      <c r="A100" s="71" t="s">
        <v>68</v>
      </c>
      <c r="B100" s="71"/>
      <c r="C100" s="71"/>
      <c r="D100" s="71"/>
      <c r="E100" s="71"/>
      <c r="F100" s="72">
        <f>SUM(F61:F99)</f>
        <v>36178675.529999971</v>
      </c>
      <c r="G100" s="73"/>
      <c r="H100" s="73"/>
      <c r="I100" s="73"/>
      <c r="J100" s="73"/>
      <c r="K100" s="73"/>
      <c r="L100" s="48"/>
      <c r="M100" s="63"/>
      <c r="N100" s="63"/>
      <c r="O100" s="48"/>
      <c r="P100" s="48"/>
      <c r="Q100" s="48"/>
      <c r="R100" s="48"/>
      <c r="S100" s="48"/>
      <c r="T100" s="48"/>
      <c r="U100" s="48"/>
      <c r="V100" s="48"/>
    </row>
    <row r="101" spans="1:23" ht="13.5" customHeight="1" thickBot="1" x14ac:dyDescent="0.3">
      <c r="A101" s="74" t="s">
        <v>69</v>
      </c>
      <c r="B101" s="74"/>
      <c r="C101" s="74"/>
      <c r="D101" s="74"/>
      <c r="E101" s="74"/>
      <c r="F101" s="74"/>
      <c r="G101" s="74"/>
      <c r="H101" s="74"/>
      <c r="I101" s="75"/>
      <c r="J101" s="75"/>
      <c r="K101" s="75"/>
      <c r="L101" s="48"/>
      <c r="M101" s="63"/>
      <c r="N101" s="63"/>
      <c r="O101" s="48"/>
      <c r="P101" s="48"/>
      <c r="Q101" s="48"/>
      <c r="R101" s="48"/>
      <c r="S101" s="48"/>
      <c r="T101" s="48"/>
      <c r="U101" s="48"/>
      <c r="V101" s="48"/>
      <c r="W101" s="76"/>
    </row>
    <row r="102" spans="1:23" ht="15.75" thickBot="1" x14ac:dyDescent="0.3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63"/>
      <c r="N102" s="63"/>
      <c r="O102" s="48"/>
      <c r="P102" s="48"/>
      <c r="Q102" s="48"/>
      <c r="R102" s="48"/>
      <c r="S102" s="48"/>
      <c r="T102" s="48"/>
      <c r="U102" s="48"/>
      <c r="V102" s="48"/>
    </row>
    <row r="103" spans="1:23" ht="15" customHeight="1" thickBot="1" x14ac:dyDescent="0.3">
      <c r="A103" s="77" t="s">
        <v>70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48"/>
      <c r="M103" s="63"/>
      <c r="N103" s="48"/>
      <c r="O103" s="48"/>
      <c r="P103" s="48"/>
      <c r="Q103" s="48"/>
      <c r="R103" s="48"/>
      <c r="S103" s="48"/>
      <c r="T103" s="48"/>
      <c r="U103" s="48"/>
      <c r="V103" s="48"/>
    </row>
    <row r="104" spans="1:23" ht="46.5" customHeight="1" thickBot="1" x14ac:dyDescent="0.3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48"/>
      <c r="M104" s="63"/>
      <c r="N104" s="48"/>
      <c r="O104" s="48"/>
      <c r="P104" s="48"/>
      <c r="Q104" s="48"/>
      <c r="R104" s="48"/>
      <c r="S104" s="48"/>
      <c r="T104" s="48"/>
      <c r="U104" s="48"/>
      <c r="V104" s="48"/>
    </row>
    <row r="105" spans="1:23" x14ac:dyDescent="0.25">
      <c r="A105" s="48"/>
      <c r="B105" s="48"/>
      <c r="C105" s="78"/>
      <c r="D105" s="48"/>
      <c r="E105" s="48"/>
      <c r="F105" s="48"/>
      <c r="G105" s="48"/>
      <c r="H105" s="48"/>
      <c r="I105" s="48"/>
      <c r="J105" s="79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</row>
    <row r="106" spans="1:23" ht="15" customHeight="1" x14ac:dyDescent="0.25">
      <c r="A106" s="74" t="s">
        <v>71</v>
      </c>
      <c r="B106" s="74"/>
      <c r="C106" s="74"/>
      <c r="D106" s="74"/>
      <c r="E106" s="74"/>
      <c r="F106" s="74"/>
      <c r="G106" s="74"/>
      <c r="H106" s="74"/>
      <c r="I106" s="48"/>
      <c r="J106" s="79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</row>
    <row r="107" spans="1:23" x14ac:dyDescent="0.25">
      <c r="A107" s="48"/>
      <c r="B107" s="48"/>
      <c r="C107" s="78"/>
      <c r="D107" s="48"/>
      <c r="E107" s="48"/>
      <c r="F107" s="48"/>
      <c r="G107" s="48"/>
      <c r="H107" s="48"/>
      <c r="I107" s="48"/>
      <c r="J107" s="79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</row>
    <row r="108" spans="1:23" x14ac:dyDescent="0.25">
      <c r="A108" s="48"/>
      <c r="B108" s="48"/>
      <c r="C108" s="78"/>
      <c r="D108" s="48"/>
      <c r="E108" s="48"/>
      <c r="F108" s="48"/>
      <c r="G108" s="48"/>
      <c r="H108" s="63"/>
      <c r="I108" s="48"/>
      <c r="J108" s="79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</row>
    <row r="109" spans="1:23" x14ac:dyDescent="0.25">
      <c r="A109" s="48"/>
      <c r="B109" s="48"/>
      <c r="C109" s="78"/>
      <c r="D109" s="48"/>
      <c r="E109" s="48"/>
      <c r="F109" s="48"/>
      <c r="G109" s="48"/>
      <c r="H109" s="53"/>
      <c r="I109" s="48"/>
      <c r="J109" s="79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</row>
    <row r="110" spans="1:23" ht="15" customHeight="1" x14ac:dyDescent="0.25">
      <c r="A110" s="48"/>
      <c r="B110" s="48"/>
      <c r="C110" s="78"/>
      <c r="D110" s="80"/>
      <c r="E110" s="80"/>
      <c r="F110" s="80"/>
      <c r="I110" s="80"/>
      <c r="J110" s="80"/>
      <c r="K110" s="80"/>
      <c r="L110" s="80"/>
      <c r="M110" s="48"/>
      <c r="N110" s="48"/>
      <c r="O110" s="48"/>
      <c r="P110" s="48"/>
      <c r="Q110" s="48"/>
      <c r="R110" s="48"/>
      <c r="S110" s="48"/>
      <c r="T110" s="48"/>
      <c r="U110" s="48"/>
      <c r="V110" s="48"/>
    </row>
    <row r="111" spans="1:23" ht="32.25" customHeight="1" x14ac:dyDescent="0.25">
      <c r="A111" s="48"/>
      <c r="B111" s="48"/>
      <c r="C111" s="78"/>
      <c r="D111" s="80"/>
      <c r="E111" s="80"/>
      <c r="F111" s="80"/>
      <c r="I111" s="80"/>
      <c r="J111" s="80"/>
      <c r="K111" s="80"/>
      <c r="L111" s="80"/>
      <c r="M111" s="48"/>
      <c r="N111" s="48"/>
      <c r="O111" s="48"/>
      <c r="P111" s="48"/>
      <c r="Q111" s="48"/>
      <c r="R111" s="48"/>
      <c r="S111" s="48"/>
      <c r="T111" s="48"/>
      <c r="U111" s="48"/>
      <c r="V111" s="48"/>
    </row>
    <row r="112" spans="1:23" x14ac:dyDescent="0.25">
      <c r="A112" s="48"/>
      <c r="B112" s="48"/>
      <c r="C112" s="78"/>
      <c r="D112" s="48"/>
      <c r="E112" s="48"/>
      <c r="F112" s="48"/>
      <c r="G112" s="48"/>
      <c r="H112" s="48"/>
      <c r="I112" s="48"/>
      <c r="J112" s="79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</row>
    <row r="113" spans="1:22" x14ac:dyDescent="0.25">
      <c r="A113" s="48"/>
      <c r="B113" s="48"/>
      <c r="C113" s="78"/>
      <c r="D113" s="48"/>
      <c r="E113" s="48"/>
      <c r="F113" s="48"/>
      <c r="G113" s="48"/>
      <c r="H113" s="48"/>
      <c r="I113" s="48"/>
      <c r="J113" s="79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</row>
    <row r="114" spans="1:22" x14ac:dyDescent="0.25">
      <c r="A114" s="48"/>
      <c r="B114" s="48"/>
      <c r="C114" s="78"/>
      <c r="D114" s="48"/>
      <c r="E114" s="48"/>
      <c r="F114" s="48"/>
      <c r="G114" s="48"/>
      <c r="H114" s="48"/>
      <c r="I114" s="48"/>
      <c r="J114" s="79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</row>
    <row r="115" spans="1:22" x14ac:dyDescent="0.25">
      <c r="A115" s="48"/>
      <c r="B115" s="48"/>
      <c r="C115" s="78"/>
      <c r="D115" s="48"/>
      <c r="E115" s="48"/>
      <c r="F115" s="48"/>
      <c r="G115" s="48"/>
      <c r="H115" s="48"/>
      <c r="I115" s="48"/>
      <c r="J115" s="79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</row>
    <row r="116" spans="1:22" x14ac:dyDescent="0.25">
      <c r="A116" s="48"/>
      <c r="B116" s="48"/>
      <c r="C116" s="78"/>
      <c r="D116" s="48"/>
      <c r="E116" s="48"/>
      <c r="F116" s="48"/>
      <c r="G116" s="48"/>
      <c r="H116" s="48"/>
      <c r="I116" s="48"/>
      <c r="J116" s="79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</row>
    <row r="117" spans="1:22" x14ac:dyDescent="0.25">
      <c r="A117" s="48"/>
      <c r="B117" s="48"/>
      <c r="C117" s="78"/>
      <c r="D117" s="48"/>
      <c r="E117" s="48"/>
      <c r="F117" s="48"/>
      <c r="G117" s="48"/>
      <c r="H117" s="48"/>
      <c r="I117" s="48"/>
      <c r="J117" s="79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</row>
    <row r="118" spans="1:22" x14ac:dyDescent="0.25">
      <c r="A118" s="48"/>
      <c r="B118" s="48"/>
      <c r="C118" s="78"/>
      <c r="D118" s="48"/>
      <c r="E118" s="48"/>
      <c r="F118" s="48"/>
      <c r="G118" s="48"/>
      <c r="H118" s="48"/>
      <c r="I118" s="48"/>
      <c r="J118" s="79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</row>
    <row r="119" spans="1:22" x14ac:dyDescent="0.25">
      <c r="A119" s="48"/>
      <c r="B119" s="48"/>
      <c r="C119" s="78"/>
      <c r="D119" s="48"/>
      <c r="E119" s="48"/>
      <c r="F119" s="48"/>
      <c r="G119" s="48"/>
      <c r="H119" s="48"/>
      <c r="I119" s="48"/>
      <c r="J119" s="79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</row>
    <row r="120" spans="1:22" x14ac:dyDescent="0.25">
      <c r="A120" s="48"/>
      <c r="B120" s="48"/>
      <c r="C120" s="78"/>
      <c r="D120" s="48"/>
      <c r="E120" s="48"/>
      <c r="F120" s="48"/>
      <c r="G120" s="48"/>
      <c r="H120" s="48"/>
      <c r="I120" s="48"/>
      <c r="J120" s="79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</row>
    <row r="121" spans="1:22" x14ac:dyDescent="0.25">
      <c r="A121" s="48"/>
      <c r="B121" s="48"/>
      <c r="C121" s="78"/>
      <c r="D121" s="48"/>
      <c r="E121" s="48"/>
      <c r="F121" s="48"/>
      <c r="G121" s="48"/>
      <c r="H121" s="48"/>
      <c r="I121" s="48"/>
      <c r="J121" s="79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</row>
    <row r="122" spans="1:22" x14ac:dyDescent="0.25">
      <c r="A122" s="48"/>
      <c r="B122" s="48"/>
      <c r="C122" s="78"/>
      <c r="D122" s="48"/>
      <c r="E122" s="48"/>
      <c r="F122" s="48"/>
      <c r="G122" s="48"/>
      <c r="H122" s="48"/>
      <c r="I122" s="48"/>
      <c r="J122" s="79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</row>
    <row r="123" spans="1:22" x14ac:dyDescent="0.25">
      <c r="A123" s="48"/>
      <c r="B123" s="48"/>
      <c r="C123" s="78"/>
      <c r="D123" s="48"/>
      <c r="E123" s="48"/>
      <c r="F123" s="48"/>
      <c r="G123" s="48"/>
      <c r="H123" s="48"/>
      <c r="I123" s="48"/>
      <c r="J123" s="79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</row>
    <row r="124" spans="1:22" x14ac:dyDescent="0.25">
      <c r="A124" s="48"/>
      <c r="B124" s="48"/>
      <c r="C124" s="78"/>
      <c r="D124" s="48"/>
      <c r="E124" s="48"/>
      <c r="F124" s="48"/>
      <c r="G124" s="48"/>
      <c r="H124" s="48"/>
      <c r="I124" s="48"/>
      <c r="J124" s="79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</row>
    <row r="125" spans="1:22" x14ac:dyDescent="0.25">
      <c r="A125" s="48"/>
      <c r="B125" s="48"/>
      <c r="C125" s="78"/>
      <c r="D125" s="48"/>
      <c r="E125" s="48"/>
      <c r="F125" s="48"/>
      <c r="G125" s="48"/>
      <c r="H125" s="48"/>
      <c r="I125" s="48"/>
      <c r="J125" s="79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</row>
    <row r="126" spans="1:22" x14ac:dyDescent="0.25">
      <c r="A126" s="81"/>
      <c r="B126" s="81"/>
      <c r="C126" s="82"/>
      <c r="D126" s="81"/>
      <c r="E126" s="81"/>
      <c r="F126" s="81"/>
      <c r="G126" s="81"/>
      <c r="H126" s="81"/>
      <c r="I126" s="81"/>
      <c r="J126" s="83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</row>
    <row r="127" spans="1:22" x14ac:dyDescent="0.25">
      <c r="A127" s="81"/>
      <c r="B127" s="81"/>
      <c r="C127" s="82"/>
      <c r="D127" s="81"/>
      <c r="E127" s="81"/>
      <c r="F127" s="81"/>
      <c r="G127" s="81"/>
      <c r="H127" s="81"/>
      <c r="I127" s="81"/>
      <c r="J127" s="83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</row>
    <row r="128" spans="1:22" x14ac:dyDescent="0.25">
      <c r="A128" s="81"/>
      <c r="B128" s="81"/>
      <c r="C128" s="82"/>
      <c r="D128" s="81"/>
      <c r="E128" s="81"/>
      <c r="F128" s="81"/>
      <c r="G128" s="81"/>
      <c r="H128" s="81"/>
      <c r="I128" s="81"/>
      <c r="J128" s="83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</row>
    <row r="129" spans="1:22" x14ac:dyDescent="0.25">
      <c r="A129" s="81"/>
      <c r="B129" s="81"/>
      <c r="C129" s="82"/>
      <c r="D129" s="81"/>
      <c r="E129" s="81"/>
      <c r="F129" s="81"/>
      <c r="G129" s="81"/>
      <c r="H129" s="81"/>
      <c r="I129" s="81"/>
      <c r="J129" s="83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</row>
    <row r="130" spans="1:22" x14ac:dyDescent="0.25">
      <c r="A130" s="81"/>
      <c r="B130" s="81"/>
      <c r="C130" s="82"/>
      <c r="D130" s="81"/>
      <c r="E130" s="81"/>
      <c r="F130" s="81"/>
      <c r="G130" s="81"/>
      <c r="H130" s="81"/>
      <c r="I130" s="81"/>
      <c r="J130" s="83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</row>
    <row r="131" spans="1:22" x14ac:dyDescent="0.25">
      <c r="A131" s="81"/>
      <c r="B131" s="81"/>
      <c r="C131" s="82"/>
      <c r="D131" s="81"/>
      <c r="E131" s="81"/>
      <c r="F131" s="81"/>
      <c r="G131" s="81"/>
      <c r="H131" s="81"/>
      <c r="I131" s="81"/>
      <c r="J131" s="83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</row>
    <row r="132" spans="1:22" x14ac:dyDescent="0.25">
      <c r="A132" s="81"/>
      <c r="B132" s="81"/>
      <c r="C132" s="82"/>
      <c r="D132" s="81"/>
      <c r="E132" s="81"/>
      <c r="F132" s="81"/>
      <c r="G132" s="81"/>
      <c r="H132" s="81"/>
      <c r="I132" s="81"/>
      <c r="J132" s="83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</row>
    <row r="133" spans="1:22" x14ac:dyDescent="0.25">
      <c r="A133" s="81"/>
      <c r="B133" s="81"/>
      <c r="C133" s="82"/>
      <c r="D133" s="81"/>
      <c r="E133" s="81"/>
      <c r="F133" s="81"/>
      <c r="G133" s="81"/>
      <c r="H133" s="81"/>
      <c r="I133" s="81"/>
      <c r="J133" s="83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</row>
    <row r="134" spans="1:22" x14ac:dyDescent="0.25">
      <c r="A134" s="81"/>
      <c r="B134" s="81"/>
      <c r="C134" s="82"/>
      <c r="D134" s="81"/>
      <c r="E134" s="81"/>
      <c r="F134" s="81"/>
      <c r="G134" s="81"/>
      <c r="H134" s="81"/>
      <c r="I134" s="81"/>
      <c r="J134" s="83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</row>
    <row r="135" spans="1:22" x14ac:dyDescent="0.25">
      <c r="A135" s="81"/>
      <c r="B135" s="81"/>
      <c r="C135" s="82"/>
      <c r="D135" s="81"/>
      <c r="E135" s="81"/>
      <c r="F135" s="81"/>
      <c r="G135" s="81"/>
      <c r="H135" s="81"/>
      <c r="I135" s="81"/>
      <c r="J135" s="83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</row>
    <row r="136" spans="1:22" x14ac:dyDescent="0.25">
      <c r="A136" s="81"/>
      <c r="B136" s="81"/>
      <c r="C136" s="82"/>
      <c r="D136" s="81"/>
      <c r="E136" s="81"/>
      <c r="F136" s="81"/>
      <c r="G136" s="81"/>
      <c r="H136" s="81"/>
      <c r="I136" s="81"/>
      <c r="J136" s="83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</row>
    <row r="137" spans="1:22" x14ac:dyDescent="0.25">
      <c r="A137" s="81"/>
      <c r="B137" s="81"/>
      <c r="C137" s="82"/>
      <c r="D137" s="81"/>
      <c r="E137" s="81"/>
      <c r="F137" s="81"/>
      <c r="G137" s="81"/>
      <c r="H137" s="81"/>
      <c r="I137" s="81"/>
      <c r="J137" s="83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</row>
    <row r="138" spans="1:22" x14ac:dyDescent="0.25">
      <c r="A138" s="81"/>
      <c r="B138" s="81"/>
      <c r="C138" s="82"/>
      <c r="D138" s="81"/>
      <c r="E138" s="81"/>
      <c r="F138" s="81"/>
      <c r="G138" s="81"/>
      <c r="H138" s="81"/>
      <c r="I138" s="81"/>
      <c r="J138" s="83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</row>
    <row r="139" spans="1:22" x14ac:dyDescent="0.25">
      <c r="A139" s="81"/>
      <c r="B139" s="81"/>
      <c r="C139" s="82"/>
      <c r="D139" s="81"/>
      <c r="E139" s="81"/>
      <c r="F139" s="81"/>
      <c r="G139" s="81"/>
      <c r="H139" s="81"/>
      <c r="I139" s="81"/>
      <c r="J139" s="83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</row>
    <row r="140" spans="1:22" x14ac:dyDescent="0.25">
      <c r="A140" s="81"/>
      <c r="B140" s="81"/>
      <c r="C140" s="82"/>
      <c r="D140" s="81"/>
      <c r="E140" s="81"/>
      <c r="F140" s="81"/>
      <c r="G140" s="81"/>
      <c r="H140" s="81"/>
      <c r="I140" s="81"/>
      <c r="J140" s="83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</row>
    <row r="141" spans="1:22" x14ac:dyDescent="0.25">
      <c r="A141" s="81"/>
      <c r="B141" s="81"/>
      <c r="C141" s="82"/>
      <c r="D141" s="81"/>
      <c r="E141" s="81"/>
      <c r="F141" s="81"/>
      <c r="G141" s="81"/>
      <c r="H141" s="81"/>
      <c r="I141" s="81"/>
      <c r="J141" s="83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</row>
    <row r="142" spans="1:22" x14ac:dyDescent="0.25">
      <c r="A142" s="81"/>
      <c r="B142" s="81"/>
      <c r="C142" s="82"/>
      <c r="D142" s="81"/>
      <c r="E142" s="81"/>
      <c r="F142" s="81"/>
      <c r="G142" s="81"/>
      <c r="H142" s="81"/>
      <c r="I142" s="81"/>
      <c r="J142" s="83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</row>
    <row r="143" spans="1:22" x14ac:dyDescent="0.25">
      <c r="A143" s="81"/>
      <c r="B143" s="81"/>
      <c r="C143" s="82"/>
      <c r="D143" s="81"/>
      <c r="E143" s="81"/>
      <c r="F143" s="81"/>
      <c r="G143" s="81"/>
      <c r="H143" s="81"/>
      <c r="I143" s="81"/>
      <c r="J143" s="83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</row>
    <row r="144" spans="1:22" x14ac:dyDescent="0.25">
      <c r="A144" s="81"/>
      <c r="B144" s="81"/>
      <c r="C144" s="82"/>
      <c r="D144" s="81"/>
      <c r="E144" s="81"/>
      <c r="F144" s="81"/>
      <c r="G144" s="81"/>
      <c r="H144" s="81"/>
      <c r="I144" s="81"/>
      <c r="J144" s="83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</row>
    <row r="145" spans="1:22" x14ac:dyDescent="0.25">
      <c r="A145" s="81"/>
      <c r="B145" s="81"/>
      <c r="C145" s="82"/>
      <c r="D145" s="81"/>
      <c r="E145" s="81"/>
      <c r="F145" s="81"/>
      <c r="G145" s="81"/>
      <c r="H145" s="81"/>
      <c r="I145" s="81"/>
      <c r="J145" s="83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</row>
    <row r="146" spans="1:22" x14ac:dyDescent="0.25">
      <c r="A146" s="81"/>
      <c r="B146" s="81"/>
      <c r="C146" s="82"/>
      <c r="D146" s="81"/>
      <c r="E146" s="81"/>
      <c r="F146" s="81"/>
      <c r="G146" s="81"/>
      <c r="H146" s="81"/>
      <c r="I146" s="81"/>
      <c r="J146" s="83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</row>
    <row r="147" spans="1:22" x14ac:dyDescent="0.25">
      <c r="A147" s="81"/>
      <c r="B147" s="81"/>
      <c r="C147" s="82"/>
      <c r="D147" s="81"/>
      <c r="E147" s="81"/>
      <c r="F147" s="81"/>
      <c r="G147" s="81"/>
      <c r="H147" s="81"/>
      <c r="I147" s="81"/>
      <c r="J147" s="83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</row>
    <row r="148" spans="1:22" x14ac:dyDescent="0.25">
      <c r="A148" s="81"/>
      <c r="B148" s="81"/>
      <c r="C148" s="82"/>
      <c r="D148" s="81"/>
      <c r="E148" s="81"/>
      <c r="F148" s="81"/>
      <c r="G148" s="81"/>
      <c r="H148" s="81"/>
      <c r="I148" s="81"/>
      <c r="J148" s="83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</row>
  </sheetData>
  <autoFilter ref="A60:K101" xr:uid="{00000000-0001-0000-1300-000000000000}">
    <filterColumn colId="0" showButton="0"/>
    <filterColumn colId="1" showButton="0"/>
    <filterColumn colId="2" showButton="0"/>
    <filterColumn colId="3" showButton="0"/>
  </autoFilter>
  <mergeCells count="83">
    <mergeCell ref="A101:H101"/>
    <mergeCell ref="A103:K104"/>
    <mergeCell ref="A106:H106"/>
    <mergeCell ref="D110:F110"/>
    <mergeCell ref="I110:L110"/>
    <mergeCell ref="D111:F111"/>
    <mergeCell ref="I111:L111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K59"/>
    <mergeCell ref="A60:E60"/>
    <mergeCell ref="A61:E61"/>
    <mergeCell ref="A62:E62"/>
    <mergeCell ref="A63:E63"/>
    <mergeCell ref="A64:E64"/>
    <mergeCell ref="A51:E52"/>
    <mergeCell ref="A53:E53"/>
    <mergeCell ref="A54:E54"/>
    <mergeCell ref="A55:E55"/>
    <mergeCell ref="A56:E56"/>
    <mergeCell ref="A57:E57"/>
    <mergeCell ref="K20:N20"/>
    <mergeCell ref="O20:P20"/>
    <mergeCell ref="R20:S20"/>
    <mergeCell ref="T20:U20"/>
    <mergeCell ref="V20:V21"/>
    <mergeCell ref="A50:E50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2024-06-19T16:25:59Z</dcterms:created>
  <dcterms:modified xsi:type="dcterms:W3CDTF">2024-06-19T16:26:26Z</dcterms:modified>
</cp:coreProperties>
</file>