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MI\"/>
    </mc:Choice>
  </mc:AlternateContent>
  <xr:revisionPtr revIDLastSave="0" documentId="13_ncr:201_{D8C4AE9B-6110-4C58-8C22-0CE0B90C0384}" xr6:coauthVersionLast="47" xr6:coauthVersionMax="47" xr10:uidLastSave="{00000000-0000-0000-0000-000000000000}"/>
  <bookViews>
    <workbookView xWindow="-108" yWindow="-108" windowWidth="23256" windowHeight="12576" xr2:uid="{C45993F2-AB56-408E-AEEF-7373824F5186}"/>
  </bookViews>
  <sheets>
    <sheet name="08.2021" sheetId="1" r:id="rId1"/>
  </sheets>
  <definedNames>
    <definedName name="_xlnm.Print_Area" localSheetId="0">'08.2021'!$A$1:$F$116</definedName>
    <definedName name="_xlnm.Print_Titles" localSheetId="0">'08.2021'!$1:$22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6" i="1" l="1"/>
  <c r="B109" i="1"/>
  <c r="B103" i="1"/>
  <c r="B91" i="1"/>
  <c r="B85" i="1"/>
  <c r="B76" i="1"/>
  <c r="B73" i="1"/>
  <c r="B65" i="1"/>
  <c r="B78" i="1" s="1"/>
  <c r="B86" i="1" s="1"/>
  <c r="B61" i="1"/>
  <c r="B54" i="1"/>
  <c r="B36" i="1"/>
  <c r="B47" i="1" s="1"/>
  <c r="B33" i="1"/>
  <c r="B117" i="1" l="1"/>
</calcChain>
</file>

<file path=xl/sharedStrings.xml><?xml version="1.0" encoding="utf-8"?>
<sst xmlns="http://schemas.openxmlformats.org/spreadsheetml/2006/main" count="111" uniqueCount="91">
  <si>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</si>
  <si>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</si>
  <si>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</si>
  <si>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</si>
  <si>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</si>
  <si>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</si>
  <si>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</si>
  <si>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</si>
  <si>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</si>
  <si>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</si>
  <si>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Materno Infantil Dr. Jurandir do Nascimento</t>
  </si>
  <si>
    <t>11.858.570/0002-14</t>
  </si>
  <si>
    <t>CONTRATO DE GESTÃO/ADITIVO N°: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</si>
  <si>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</si>
  <si>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</si>
  <si>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</si>
  <si>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</si>
  <si>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</si>
  <si>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</si>
  <si>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</si>
  <si>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Competência: Agosto/2021</t>
  </si>
  <si>
    <t>Em Reais</t>
  </si>
  <si>
    <t>1. SALDO BANCÁRIO ANTERIOR</t>
  </si>
  <si>
    <t>1.1 Caixa / Fundo fixo</t>
  </si>
  <si>
    <t>1.2 Banco conta movimento</t>
  </si>
  <si>
    <t xml:space="preserve">       Bradesco - Ag. 2864 C/C 22957-1</t>
  </si>
  <si>
    <t xml:space="preserve">       Bradesco - Ag. 2864 C/C 2657-3</t>
  </si>
  <si>
    <t xml:space="preserve">       Caixa Econômica Federal - Ag. 3888-1 C/C 146-7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</si>
  <si>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</si>
  <si>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</si>
  <si>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</si>
  <si>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</si>
  <si>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</si>
  <si>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</si>
  <si>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</si>
  <si>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</si>
  <si>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</si>
  <si>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</si>
  <si>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</si>
  <si>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</si>
  <si>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</si>
  <si>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</si>
  <si>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</si>
  <si>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</si>
  <si>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</si>
  <si>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</si>
  <si>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</si>
  <si>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</si>
  <si>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</si>
  <si>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</si>
  <si>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</si>
  <si>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</si>
  <si>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</si>
  <si>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</si>
  <si>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</si>
  <si>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</si>
  <si>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</si>
  <si>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Bloqueio judicial</t>
  </si>
  <si>
    <t xml:space="preserve">           Alugueis</t>
  </si>
  <si>
    <t xml:space="preserve">           Reembolso de despesas / Adiantamentos concedidos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</si>
  <si>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</si>
  <si>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</si>
  <si>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</si>
  <si>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</si>
  <si>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</si>
  <si>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</si>
  <si>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</si>
  <si>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</si>
  <si>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</si>
  <si>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</si>
  <si>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</si>
  <si>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</si>
  <si>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</si>
  <si>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31/08/2021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</si>
  <si>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</si>
  <si>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</si>
  <si>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</si>
  <si>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</si>
  <si>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</si>
  <si>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</si>
  <si>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</si>
  <si>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</si>
  <si>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</si>
  <si>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</si>
  <si>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</si>
  <si>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</si>
  <si>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</si>
  <si>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</si>
  <si>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</si>
  <si>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</si>
  <si>
    <t>11° Termo Aditivo ao Contrato de Gestão n° 131/2012 SES/GO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</si>
</sst>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1BAF2B0-8717-4A6C-A8C9-1EE28F6DE9ED}"/>
            </a:ext>
          </a:extLst>
        </xdr:cNvPr>
        <xdr:cNvGrpSpPr>
          <a:grpSpLocks noChangeAspect="1"/>
        </xdr:cNvGrpSpPr>
      </xdr:nvGrpSpPr>
      <xdr:grpSpPr>
        <a:xfrm>
          <a:off x="4945380" y="45720"/>
          <a:ext cx="248970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8443B081-1C5A-4DBA-AADF-7C47D39C8F5B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8DC2215A-E39A-4598-9E8E-D10A298A6D7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2546669</xdr:colOff>
      <xdr:row>4</xdr:row>
      <xdr:rowOff>51355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30116DD-3941-464C-B717-70342A192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809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0C7C5-FF48-44E2-B8EC-85D07C8F5798}">
  <dimension ref="A7:F117"/>
  <sheetViews>
    <sheetView showGridLines="0" tabSelected="1" view="pageBreakPreview" zoomScaleNormal="100" zoomScaleSheetLayoutView="100" workbookViewId="0"/>
  </sheetViews>
  <sheetFormatPr defaultRowHeight="12" x14ac:dyDescent="0.25"/>
  <cols>
    <col min="1" max="1" width="65.109375" style="1" customWidth="1"/>
    <col min="2" max="2" width="8.21875" style="1" customWidth="1"/>
    <col min="3" max="3" width="9.88671875" style="1" customWidth="1"/>
    <col min="4" max="5" width="8.21875" style="1" customWidth="1"/>
    <col min="6" max="6" width="9.88671875" style="1" customWidth="1"/>
    <col min="7" max="16384" width="8.88671875" style="1"/>
  </cols>
  <sheetData>
    <row r="7" spans="1:6" ht="27" customHeight="1" x14ac:dyDescent="0.25">
      <c r="A7" s="55" t="s">
        <v>0</v>
      </c>
      <c r="B7" s="55"/>
      <c r="C7" s="55"/>
      <c r="D7" s="55"/>
      <c r="E7" s="55"/>
      <c r="F7" s="55"/>
    </row>
    <row r="8" spans="1:6" ht="21" customHeight="1" x14ac:dyDescent="0.25">
      <c r="A8" s="56" t="s">
        <v>1</v>
      </c>
      <c r="B8" s="56"/>
      <c r="C8" s="56"/>
      <c r="D8" s="56"/>
      <c r="E8" s="56"/>
      <c r="F8" s="56"/>
    </row>
    <row r="9" spans="1:6" x14ac:dyDescent="0.25">
      <c r="A9" s="2" t="s">
        <v>2</v>
      </c>
      <c r="B9" s="46" t="s">
        <v>3</v>
      </c>
      <c r="C9" s="47"/>
      <c r="D9" s="47"/>
      <c r="E9" s="47"/>
      <c r="F9" s="48"/>
    </row>
    <row r="10" spans="1:6" x14ac:dyDescent="0.25">
      <c r="A10" s="2" t="s">
        <v>4</v>
      </c>
      <c r="B10" s="46" t="s">
        <v>5</v>
      </c>
      <c r="C10" s="47"/>
      <c r="D10" s="47"/>
      <c r="E10" s="47"/>
      <c r="F10" s="48"/>
    </row>
    <row r="11" spans="1:6" ht="14.4" customHeight="1" x14ac:dyDescent="0.25">
      <c r="A11" s="2" t="s">
        <v>6</v>
      </c>
      <c r="B11" s="46" t="s">
        <v>7</v>
      </c>
      <c r="C11" s="47"/>
      <c r="D11" s="47"/>
      <c r="E11" s="47"/>
      <c r="F11" s="48"/>
    </row>
    <row r="12" spans="1:6" x14ac:dyDescent="0.25">
      <c r="A12" s="2" t="s">
        <v>4</v>
      </c>
      <c r="B12" s="46" t="s">
        <v>8</v>
      </c>
      <c r="C12" s="47"/>
      <c r="D12" s="47"/>
      <c r="E12" s="47"/>
      <c r="F12" s="48"/>
    </row>
    <row r="13" spans="1:6" x14ac:dyDescent="0.25">
      <c r="A13" s="2" t="s">
        <v>9</v>
      </c>
      <c r="B13" s="46" t="s">
        <v>10</v>
      </c>
      <c r="C13" s="47"/>
      <c r="D13" s="47"/>
      <c r="E13" s="47"/>
      <c r="F13" s="48"/>
    </row>
    <row r="14" spans="1:6" x14ac:dyDescent="0.25">
      <c r="A14" s="2" t="s">
        <v>4</v>
      </c>
      <c r="B14" s="46" t="s">
        <v>11</v>
      </c>
      <c r="C14" s="47"/>
      <c r="D14" s="47"/>
      <c r="E14" s="47"/>
      <c r="F14" s="48"/>
    </row>
    <row r="15" spans="1:6" x14ac:dyDescent="0.25">
      <c r="A15" s="2" t="s">
        <v>12</v>
      </c>
      <c r="B15" s="46" t="s">
        <v>90</v>
      </c>
      <c r="C15" s="47"/>
      <c r="D15" s="47"/>
      <c r="E15" s="47"/>
      <c r="F15" s="48"/>
    </row>
    <row r="16" spans="1:6" x14ac:dyDescent="0.25">
      <c r="A16" s="2" t="s">
        <v>13</v>
      </c>
      <c r="B16" s="4" t="s">
        <v>14</v>
      </c>
      <c r="C16" s="5">
        <v>44373</v>
      </c>
      <c r="D16" s="6" t="s">
        <v>15</v>
      </c>
      <c r="E16" s="4" t="s">
        <v>16</v>
      </c>
      <c r="F16" s="7">
        <v>44737</v>
      </c>
    </row>
    <row r="17" spans="1:6" x14ac:dyDescent="0.25">
      <c r="A17" s="8"/>
      <c r="B17" s="29"/>
      <c r="C17" s="29"/>
      <c r="D17" s="29"/>
      <c r="E17" s="29"/>
      <c r="F17" s="40"/>
    </row>
    <row r="18" spans="1:6" x14ac:dyDescent="0.25">
      <c r="A18" s="9" t="s">
        <v>17</v>
      </c>
      <c r="B18" s="49">
        <v>11571991.48</v>
      </c>
      <c r="C18" s="50"/>
      <c r="D18" s="50"/>
      <c r="E18" s="50"/>
      <c r="F18" s="51"/>
    </row>
    <row r="19" spans="1:6" x14ac:dyDescent="0.25">
      <c r="A19" s="9" t="s">
        <v>18</v>
      </c>
      <c r="B19" s="52">
        <v>0</v>
      </c>
      <c r="C19" s="53"/>
      <c r="D19" s="53"/>
      <c r="E19" s="53"/>
      <c r="F19" s="54"/>
    </row>
    <row r="20" spans="1:6" ht="9" customHeight="1" x14ac:dyDescent="0.25">
      <c r="A20" s="29"/>
      <c r="B20" s="29"/>
      <c r="C20" s="29"/>
      <c r="D20" s="29"/>
      <c r="E20" s="29"/>
      <c r="F20" s="29"/>
    </row>
    <row r="21" spans="1:6" s="10" customFormat="1" ht="15.6" x14ac:dyDescent="0.3">
      <c r="A21" s="41" t="s">
        <v>19</v>
      </c>
      <c r="B21" s="42"/>
      <c r="C21" s="42"/>
      <c r="D21" s="42"/>
      <c r="E21" s="42"/>
      <c r="F21" s="43"/>
    </row>
    <row r="22" spans="1:6" s="10" customFormat="1" ht="18" customHeight="1" x14ac:dyDescent="0.25">
      <c r="A22" s="2" t="s">
        <v>20</v>
      </c>
      <c r="B22" s="44" t="s">
        <v>21</v>
      </c>
      <c r="C22" s="44"/>
      <c r="D22" s="44"/>
      <c r="E22" s="44"/>
      <c r="F22" s="45"/>
    </row>
    <row r="23" spans="1:6" x14ac:dyDescent="0.25">
      <c r="A23" s="11" t="s">
        <v>22</v>
      </c>
      <c r="B23" s="12"/>
      <c r="C23" s="12"/>
      <c r="D23" s="12"/>
      <c r="E23" s="12"/>
      <c r="F23" s="13"/>
    </row>
    <row r="24" spans="1:6" x14ac:dyDescent="0.25">
      <c r="A24" s="8" t="s">
        <v>23</v>
      </c>
      <c r="B24" s="23">
        <v>5369.85</v>
      </c>
      <c r="C24" s="24"/>
      <c r="D24" s="24"/>
      <c r="E24" s="24"/>
      <c r="F24" s="25"/>
    </row>
    <row r="25" spans="1:6" x14ac:dyDescent="0.25">
      <c r="A25" s="8" t="s">
        <v>24</v>
      </c>
      <c r="B25" s="23"/>
      <c r="C25" s="24"/>
      <c r="D25" s="24"/>
      <c r="E25" s="24"/>
      <c r="F25" s="25"/>
    </row>
    <row r="26" spans="1:6" x14ac:dyDescent="0.25">
      <c r="A26" s="8" t="s">
        <v>25</v>
      </c>
      <c r="B26" s="23">
        <v>1</v>
      </c>
      <c r="C26" s="24"/>
      <c r="D26" s="24"/>
      <c r="E26" s="24"/>
      <c r="F26" s="25"/>
    </row>
    <row r="27" spans="1:6" x14ac:dyDescent="0.25">
      <c r="A27" s="8" t="s">
        <v>26</v>
      </c>
      <c r="B27" s="23">
        <v>1</v>
      </c>
      <c r="C27" s="24"/>
      <c r="D27" s="24"/>
      <c r="E27" s="24"/>
      <c r="F27" s="25"/>
    </row>
    <row r="28" spans="1:6" x14ac:dyDescent="0.25">
      <c r="A28" s="8" t="s">
        <v>27</v>
      </c>
      <c r="B28" s="23">
        <v>0</v>
      </c>
      <c r="C28" s="24"/>
      <c r="D28" s="24"/>
      <c r="E28" s="24"/>
      <c r="F28" s="25"/>
    </row>
    <row r="29" spans="1:6" x14ac:dyDescent="0.25">
      <c r="A29" s="8" t="s">
        <v>28</v>
      </c>
      <c r="B29" s="23"/>
      <c r="C29" s="24"/>
      <c r="D29" s="24"/>
      <c r="E29" s="24"/>
      <c r="F29" s="25"/>
    </row>
    <row r="30" spans="1:6" x14ac:dyDescent="0.25">
      <c r="A30" s="8" t="s">
        <v>25</v>
      </c>
      <c r="B30" s="23">
        <v>941686.88</v>
      </c>
      <c r="C30" s="24"/>
      <c r="D30" s="24"/>
      <c r="E30" s="24"/>
      <c r="F30" s="25"/>
    </row>
    <row r="31" spans="1:6" x14ac:dyDescent="0.25">
      <c r="A31" s="8" t="s">
        <v>26</v>
      </c>
      <c r="B31" s="23">
        <v>3677</v>
      </c>
      <c r="C31" s="24"/>
      <c r="D31" s="24"/>
      <c r="E31" s="24"/>
      <c r="F31" s="25"/>
    </row>
    <row r="32" spans="1:6" x14ac:dyDescent="0.25">
      <c r="A32" s="8" t="s">
        <v>27</v>
      </c>
      <c r="B32" s="23">
        <v>745777.58</v>
      </c>
      <c r="C32" s="24"/>
      <c r="D32" s="24"/>
      <c r="E32" s="24"/>
      <c r="F32" s="25"/>
    </row>
    <row r="33" spans="1:6" s="10" customFormat="1" ht="14.4" customHeight="1" x14ac:dyDescent="0.25">
      <c r="A33" s="14" t="s">
        <v>29</v>
      </c>
      <c r="B33" s="26">
        <f>SUM(B24:F32)</f>
        <v>1696513.31</v>
      </c>
      <c r="C33" s="27"/>
      <c r="D33" s="27"/>
      <c r="E33" s="27"/>
      <c r="F33" s="28"/>
    </row>
    <row r="34" spans="1:6" ht="9" customHeight="1" x14ac:dyDescent="0.25">
      <c r="A34" s="29"/>
      <c r="B34" s="29"/>
      <c r="C34" s="29"/>
      <c r="D34" s="29"/>
      <c r="E34" s="29"/>
      <c r="F34" s="29"/>
    </row>
    <row r="35" spans="1:6" s="10" customFormat="1" x14ac:dyDescent="0.25">
      <c r="A35" s="15" t="s">
        <v>30</v>
      </c>
      <c r="B35" s="33"/>
      <c r="C35" s="34"/>
      <c r="D35" s="34"/>
      <c r="E35" s="34"/>
      <c r="F35" s="35"/>
    </row>
    <row r="36" spans="1:6" x14ac:dyDescent="0.25">
      <c r="A36" s="8" t="s">
        <v>31</v>
      </c>
      <c r="B36" s="23">
        <f>18220241.71+3010915.56+43392.26</f>
        <v>21274549.530000001</v>
      </c>
      <c r="C36" s="24"/>
      <c r="D36" s="24"/>
      <c r="E36" s="24"/>
      <c r="F36" s="25"/>
    </row>
    <row r="37" spans="1:6" x14ac:dyDescent="0.25">
      <c r="A37" s="8" t="s">
        <v>32</v>
      </c>
      <c r="B37" s="23">
        <v>0</v>
      </c>
      <c r="C37" s="24"/>
      <c r="D37" s="24"/>
      <c r="E37" s="24"/>
      <c r="F37" s="25"/>
    </row>
    <row r="38" spans="1:6" ht="13.8" x14ac:dyDescent="0.25">
      <c r="A38" s="8" t="s">
        <v>33</v>
      </c>
      <c r="B38" s="23"/>
      <c r="C38" s="24"/>
      <c r="D38" s="24"/>
      <c r="E38" s="24"/>
      <c r="F38" s="25"/>
    </row>
    <row r="39" spans="1:6" x14ac:dyDescent="0.25">
      <c r="A39" s="8" t="s">
        <v>25</v>
      </c>
      <c r="B39" s="23">
        <v>752.42</v>
      </c>
      <c r="C39" s="24"/>
      <c r="D39" s="24"/>
      <c r="E39" s="24"/>
      <c r="F39" s="25"/>
    </row>
    <row r="40" spans="1:6" x14ac:dyDescent="0.25">
      <c r="A40" s="8" t="s">
        <v>26</v>
      </c>
      <c r="B40" s="23">
        <v>51.86</v>
      </c>
      <c r="C40" s="24"/>
      <c r="D40" s="24"/>
      <c r="E40" s="24"/>
      <c r="F40" s="25"/>
    </row>
    <row r="41" spans="1:6" x14ac:dyDescent="0.25">
      <c r="A41" s="8" t="s">
        <v>27</v>
      </c>
      <c r="B41" s="23">
        <v>9593.3700000000008</v>
      </c>
      <c r="C41" s="24"/>
      <c r="D41" s="24"/>
      <c r="E41" s="24"/>
      <c r="F41" s="25"/>
    </row>
    <row r="42" spans="1:6" x14ac:dyDescent="0.25">
      <c r="A42" s="8" t="s">
        <v>34</v>
      </c>
      <c r="B42" s="23"/>
      <c r="C42" s="24"/>
      <c r="D42" s="24"/>
      <c r="E42" s="24"/>
      <c r="F42" s="25"/>
    </row>
    <row r="43" spans="1:6" x14ac:dyDescent="0.25">
      <c r="A43" s="8" t="s">
        <v>35</v>
      </c>
      <c r="B43" s="23">
        <v>400</v>
      </c>
      <c r="C43" s="24"/>
      <c r="D43" s="24"/>
      <c r="E43" s="24"/>
      <c r="F43" s="25"/>
    </row>
    <row r="44" spans="1:6" x14ac:dyDescent="0.25">
      <c r="A44" s="8" t="s">
        <v>36</v>
      </c>
      <c r="B44" s="23">
        <v>0</v>
      </c>
      <c r="C44" s="24"/>
      <c r="D44" s="24"/>
      <c r="E44" s="24"/>
      <c r="F44" s="25"/>
    </row>
    <row r="45" spans="1:6" x14ac:dyDescent="0.25">
      <c r="A45" s="8" t="s">
        <v>37</v>
      </c>
      <c r="B45" s="23">
        <v>0</v>
      </c>
      <c r="C45" s="24"/>
      <c r="D45" s="24"/>
      <c r="E45" s="24"/>
      <c r="F45" s="25"/>
    </row>
    <row r="46" spans="1:6" x14ac:dyDescent="0.25">
      <c r="A46" s="8" t="s">
        <v>38</v>
      </c>
      <c r="B46" s="23">
        <v>0</v>
      </c>
      <c r="C46" s="24"/>
      <c r="D46" s="24"/>
      <c r="E46" s="24"/>
      <c r="F46" s="25"/>
    </row>
    <row r="47" spans="1:6" s="10" customFormat="1" ht="14.4" customHeight="1" x14ac:dyDescent="0.25">
      <c r="A47" s="14" t="s">
        <v>39</v>
      </c>
      <c r="B47" s="26">
        <f>SUM(B36:F46)</f>
        <v>21285347.180000003</v>
      </c>
      <c r="C47" s="27"/>
      <c r="D47" s="27"/>
      <c r="E47" s="27"/>
      <c r="F47" s="28"/>
    </row>
    <row r="48" spans="1:6" ht="9" customHeight="1" x14ac:dyDescent="0.25">
      <c r="A48" s="29"/>
      <c r="B48" s="29"/>
      <c r="C48" s="29"/>
      <c r="D48" s="29"/>
      <c r="E48" s="29"/>
      <c r="F48" s="29"/>
    </row>
    <row r="49" spans="1:6" s="10" customFormat="1" x14ac:dyDescent="0.25">
      <c r="A49" s="15" t="s">
        <v>40</v>
      </c>
      <c r="B49" s="33"/>
      <c r="C49" s="34"/>
      <c r="D49" s="34"/>
      <c r="E49" s="34"/>
      <c r="F49" s="35"/>
    </row>
    <row r="50" spans="1:6" ht="13.8" x14ac:dyDescent="0.25">
      <c r="A50" s="8" t="s">
        <v>41</v>
      </c>
      <c r="B50" s="23"/>
      <c r="C50" s="24"/>
      <c r="D50" s="24"/>
      <c r="E50" s="24"/>
      <c r="F50" s="25"/>
    </row>
    <row r="51" spans="1:6" x14ac:dyDescent="0.25">
      <c r="A51" s="8" t="s">
        <v>25</v>
      </c>
      <c r="B51" s="23">
        <v>9659258.3800000008</v>
      </c>
      <c r="C51" s="24"/>
      <c r="D51" s="24"/>
      <c r="E51" s="24"/>
      <c r="F51" s="25"/>
    </row>
    <row r="52" spans="1:6" x14ac:dyDescent="0.25">
      <c r="A52" s="8" t="s">
        <v>26</v>
      </c>
      <c r="B52" s="23">
        <v>104079.75</v>
      </c>
      <c r="C52" s="24"/>
      <c r="D52" s="24"/>
      <c r="E52" s="24"/>
      <c r="F52" s="25"/>
    </row>
    <row r="53" spans="1:6" x14ac:dyDescent="0.25">
      <c r="A53" s="8" t="s">
        <v>27</v>
      </c>
      <c r="B53" s="23">
        <v>97268.44</v>
      </c>
      <c r="C53" s="24"/>
      <c r="D53" s="24"/>
      <c r="E53" s="24"/>
      <c r="F53" s="25"/>
    </row>
    <row r="54" spans="1:6" s="10" customFormat="1" ht="14.4" customHeight="1" x14ac:dyDescent="0.25">
      <c r="A54" s="14" t="s">
        <v>42</v>
      </c>
      <c r="B54" s="26">
        <f>SUM(B50:F53)</f>
        <v>9860606.5700000003</v>
      </c>
      <c r="C54" s="27"/>
      <c r="D54" s="27"/>
      <c r="E54" s="27"/>
      <c r="F54" s="28"/>
    </row>
    <row r="55" spans="1:6" ht="9" customHeight="1" x14ac:dyDescent="0.25">
      <c r="A55" s="29"/>
      <c r="B55" s="29"/>
      <c r="C55" s="29"/>
      <c r="D55" s="29"/>
      <c r="E55" s="29"/>
      <c r="F55" s="29"/>
    </row>
    <row r="56" spans="1:6" s="10" customFormat="1" x14ac:dyDescent="0.25">
      <c r="A56" s="15" t="s">
        <v>43</v>
      </c>
      <c r="B56" s="33"/>
      <c r="C56" s="34"/>
      <c r="D56" s="34"/>
      <c r="E56" s="34"/>
      <c r="F56" s="35"/>
    </row>
    <row r="57" spans="1:6" ht="13.8" x14ac:dyDescent="0.25">
      <c r="A57" s="8" t="s">
        <v>44</v>
      </c>
      <c r="B57" s="39"/>
      <c r="C57" s="29"/>
      <c r="D57" s="29"/>
      <c r="E57" s="29"/>
      <c r="F57" s="40"/>
    </row>
    <row r="58" spans="1:6" x14ac:dyDescent="0.25">
      <c r="A58" s="8" t="s">
        <v>25</v>
      </c>
      <c r="B58" s="23">
        <v>-10698795.050000001</v>
      </c>
      <c r="C58" s="24"/>
      <c r="D58" s="24"/>
      <c r="E58" s="24"/>
      <c r="F58" s="25"/>
    </row>
    <row r="59" spans="1:6" x14ac:dyDescent="0.25">
      <c r="A59" s="8" t="s">
        <v>26</v>
      </c>
      <c r="B59" s="23">
        <v>-2134000.2200000002</v>
      </c>
      <c r="C59" s="24"/>
      <c r="D59" s="24"/>
      <c r="E59" s="24"/>
      <c r="F59" s="25"/>
    </row>
    <row r="60" spans="1:6" x14ac:dyDescent="0.25">
      <c r="A60" s="8" t="s">
        <v>27</v>
      </c>
      <c r="B60" s="23">
        <v>-5940000</v>
      </c>
      <c r="C60" s="24"/>
      <c r="D60" s="24"/>
      <c r="E60" s="24"/>
      <c r="F60" s="25"/>
    </row>
    <row r="61" spans="1:6" s="10" customFormat="1" ht="14.4" customHeight="1" x14ac:dyDescent="0.25">
      <c r="A61" s="14" t="s">
        <v>45</v>
      </c>
      <c r="B61" s="26">
        <f>SUM(B58:F60)</f>
        <v>-18772795.270000003</v>
      </c>
      <c r="C61" s="27"/>
      <c r="D61" s="27"/>
      <c r="E61" s="27"/>
      <c r="F61" s="28"/>
    </row>
    <row r="62" spans="1:6" ht="9" customHeight="1" x14ac:dyDescent="0.25">
      <c r="A62" s="29"/>
      <c r="B62" s="29"/>
      <c r="C62" s="29"/>
      <c r="D62" s="29"/>
      <c r="E62" s="29"/>
      <c r="F62" s="29"/>
    </row>
    <row r="63" spans="1:6" s="10" customFormat="1" x14ac:dyDescent="0.25">
      <c r="A63" s="15" t="s">
        <v>46</v>
      </c>
      <c r="B63" s="33"/>
      <c r="C63" s="34"/>
      <c r="D63" s="34"/>
      <c r="E63" s="34"/>
      <c r="F63" s="35"/>
    </row>
    <row r="64" spans="1:6" s="10" customFormat="1" x14ac:dyDescent="0.25">
      <c r="A64" s="15" t="s">
        <v>47</v>
      </c>
      <c r="B64" s="33"/>
      <c r="C64" s="34"/>
      <c r="D64" s="34"/>
      <c r="E64" s="34"/>
      <c r="F64" s="35"/>
    </row>
    <row r="65" spans="1:6" x14ac:dyDescent="0.25">
      <c r="A65" s="8" t="s">
        <v>48</v>
      </c>
      <c r="B65" s="23">
        <f>-2185868.73-3010915.56-137259.6</f>
        <v>-5334043.8899999997</v>
      </c>
      <c r="C65" s="24"/>
      <c r="D65" s="24"/>
      <c r="E65" s="24"/>
      <c r="F65" s="25"/>
    </row>
    <row r="66" spans="1:6" x14ac:dyDescent="0.25">
      <c r="A66" s="8" t="s">
        <v>49</v>
      </c>
      <c r="B66" s="23">
        <v>-5831101.6299999999</v>
      </c>
      <c r="C66" s="24"/>
      <c r="D66" s="24"/>
      <c r="E66" s="24"/>
      <c r="F66" s="25"/>
    </row>
    <row r="67" spans="1:6" x14ac:dyDescent="0.25">
      <c r="A67" s="8" t="s">
        <v>50</v>
      </c>
      <c r="B67" s="23">
        <v>-288864.81</v>
      </c>
      <c r="C67" s="24"/>
      <c r="D67" s="24"/>
      <c r="E67" s="24"/>
      <c r="F67" s="25"/>
    </row>
    <row r="68" spans="1:6" x14ac:dyDescent="0.25">
      <c r="A68" s="8" t="s">
        <v>51</v>
      </c>
      <c r="B68" s="23">
        <v>0</v>
      </c>
      <c r="C68" s="24"/>
      <c r="D68" s="24"/>
      <c r="E68" s="24"/>
      <c r="F68" s="25"/>
    </row>
    <row r="69" spans="1:6" x14ac:dyDescent="0.25">
      <c r="A69" s="8" t="s">
        <v>52</v>
      </c>
      <c r="B69" s="23">
        <v>-292026.08</v>
      </c>
      <c r="C69" s="24"/>
      <c r="D69" s="24"/>
      <c r="E69" s="24"/>
      <c r="F69" s="25"/>
    </row>
    <row r="70" spans="1:6" x14ac:dyDescent="0.25">
      <c r="A70" s="8" t="s">
        <v>53</v>
      </c>
      <c r="B70" s="23">
        <v>-510977.95</v>
      </c>
      <c r="C70" s="24"/>
      <c r="D70" s="24"/>
      <c r="E70" s="24"/>
      <c r="F70" s="25"/>
    </row>
    <row r="71" spans="1:6" ht="27.6" customHeight="1" x14ac:dyDescent="0.25">
      <c r="A71" s="16" t="s">
        <v>54</v>
      </c>
      <c r="B71" s="23">
        <v>0</v>
      </c>
      <c r="C71" s="24"/>
      <c r="D71" s="24"/>
      <c r="E71" s="24"/>
      <c r="F71" s="25"/>
    </row>
    <row r="72" spans="1:6" x14ac:dyDescent="0.25">
      <c r="A72" s="8" t="s">
        <v>55</v>
      </c>
      <c r="B72" s="23"/>
      <c r="C72" s="24"/>
      <c r="D72" s="24"/>
      <c r="E72" s="24"/>
      <c r="F72" s="25"/>
    </row>
    <row r="73" spans="1:6" x14ac:dyDescent="0.25">
      <c r="A73" s="8" t="s">
        <v>56</v>
      </c>
      <c r="B73" s="23">
        <f>-24023.87-43392.26</f>
        <v>-67416.13</v>
      </c>
      <c r="C73" s="24"/>
      <c r="D73" s="24"/>
      <c r="E73" s="24"/>
      <c r="F73" s="25"/>
    </row>
    <row r="74" spans="1:6" x14ac:dyDescent="0.25">
      <c r="A74" s="8" t="s">
        <v>57</v>
      </c>
      <c r="B74" s="23"/>
      <c r="C74" s="24"/>
      <c r="D74" s="24"/>
      <c r="E74" s="24"/>
      <c r="F74" s="25"/>
    </row>
    <row r="75" spans="1:6" x14ac:dyDescent="0.25">
      <c r="A75" s="8" t="s">
        <v>58</v>
      </c>
      <c r="B75" s="23">
        <v>-4520.03</v>
      </c>
      <c r="C75" s="24"/>
      <c r="D75" s="24"/>
      <c r="E75" s="24"/>
      <c r="F75" s="25"/>
    </row>
    <row r="76" spans="1:6" x14ac:dyDescent="0.25">
      <c r="A76" s="8" t="s">
        <v>59</v>
      </c>
      <c r="B76" s="23">
        <f>-900-2714.29</f>
        <v>-3614.29</v>
      </c>
      <c r="C76" s="24"/>
      <c r="D76" s="24"/>
      <c r="E76" s="24"/>
      <c r="F76" s="25"/>
    </row>
    <row r="77" spans="1:6" x14ac:dyDescent="0.25">
      <c r="A77" s="8" t="s">
        <v>60</v>
      </c>
      <c r="B77" s="23">
        <v>-662.91</v>
      </c>
      <c r="C77" s="24"/>
      <c r="D77" s="24"/>
      <c r="E77" s="24"/>
      <c r="F77" s="25"/>
    </row>
    <row r="78" spans="1:6" s="10" customFormat="1" ht="14.4" customHeight="1" x14ac:dyDescent="0.25">
      <c r="A78" s="14" t="s">
        <v>61</v>
      </c>
      <c r="B78" s="26">
        <f>SUM(B65:F77)</f>
        <v>-12333227.719999999</v>
      </c>
      <c r="C78" s="27"/>
      <c r="D78" s="27"/>
      <c r="E78" s="27"/>
      <c r="F78" s="28"/>
    </row>
    <row r="79" spans="1:6" ht="9" customHeight="1" x14ac:dyDescent="0.25">
      <c r="A79" s="29"/>
      <c r="B79" s="29"/>
      <c r="C79" s="29"/>
      <c r="D79" s="29"/>
      <c r="E79" s="29"/>
      <c r="F79" s="29"/>
    </row>
    <row r="80" spans="1:6" s="10" customFormat="1" x14ac:dyDescent="0.25">
      <c r="A80" s="15" t="s">
        <v>62</v>
      </c>
      <c r="B80" s="33"/>
      <c r="C80" s="34"/>
      <c r="D80" s="34"/>
      <c r="E80" s="34"/>
      <c r="F80" s="35"/>
    </row>
    <row r="81" spans="1:6" x14ac:dyDescent="0.25">
      <c r="A81" s="8" t="s">
        <v>63</v>
      </c>
      <c r="B81" s="23">
        <v>0</v>
      </c>
      <c r="C81" s="24"/>
      <c r="D81" s="24"/>
      <c r="E81" s="24"/>
      <c r="F81" s="25"/>
    </row>
    <row r="82" spans="1:6" x14ac:dyDescent="0.25">
      <c r="A82" s="8" t="s">
        <v>64</v>
      </c>
      <c r="B82" s="36">
        <v>0</v>
      </c>
      <c r="C82" s="37"/>
      <c r="D82" s="37"/>
      <c r="E82" s="37"/>
      <c r="F82" s="38"/>
    </row>
    <row r="83" spans="1:6" x14ac:dyDescent="0.25">
      <c r="A83" s="8" t="s">
        <v>65</v>
      </c>
      <c r="B83" s="23">
        <v>0</v>
      </c>
      <c r="C83" s="24"/>
      <c r="D83" s="24"/>
      <c r="E83" s="24"/>
      <c r="F83" s="25"/>
    </row>
    <row r="84" spans="1:6" x14ac:dyDescent="0.25">
      <c r="A84" s="8" t="s">
        <v>66</v>
      </c>
      <c r="B84" s="23">
        <v>0</v>
      </c>
      <c r="C84" s="24"/>
      <c r="D84" s="24"/>
      <c r="E84" s="24"/>
      <c r="F84" s="25"/>
    </row>
    <row r="85" spans="1:6" s="10" customFormat="1" ht="14.4" customHeight="1" x14ac:dyDescent="0.25">
      <c r="A85" s="14" t="s">
        <v>67</v>
      </c>
      <c r="B85" s="26">
        <f>SUM(B81:F84)</f>
        <v>0</v>
      </c>
      <c r="C85" s="27"/>
      <c r="D85" s="27"/>
      <c r="E85" s="27"/>
      <c r="F85" s="28"/>
    </row>
    <row r="86" spans="1:6" s="10" customFormat="1" ht="14.4" customHeight="1" x14ac:dyDescent="0.25">
      <c r="A86" s="14" t="s">
        <v>68</v>
      </c>
      <c r="B86" s="26">
        <f>B78+B85</f>
        <v>-12333227.719999999</v>
      </c>
      <c r="C86" s="27"/>
      <c r="D86" s="27"/>
      <c r="E86" s="27"/>
      <c r="F86" s="28"/>
    </row>
    <row r="87" spans="1:6" ht="9" customHeight="1" x14ac:dyDescent="0.25">
      <c r="A87" s="3"/>
      <c r="B87" s="29"/>
      <c r="C87" s="29"/>
      <c r="D87" s="29"/>
      <c r="E87" s="29"/>
      <c r="F87" s="29"/>
    </row>
    <row r="88" spans="1:6" s="10" customFormat="1" x14ac:dyDescent="0.25">
      <c r="A88" s="15" t="s">
        <v>69</v>
      </c>
      <c r="B88" s="33"/>
      <c r="C88" s="34"/>
      <c r="D88" s="34"/>
      <c r="E88" s="34"/>
      <c r="F88" s="35"/>
    </row>
    <row r="89" spans="1:6" x14ac:dyDescent="0.25">
      <c r="A89" s="8" t="s">
        <v>70</v>
      </c>
      <c r="B89" s="23">
        <v>0</v>
      </c>
      <c r="C89" s="24"/>
      <c r="D89" s="24"/>
      <c r="E89" s="24"/>
      <c r="F89" s="25"/>
    </row>
    <row r="90" spans="1:6" x14ac:dyDescent="0.25">
      <c r="A90" s="8" t="s">
        <v>71</v>
      </c>
      <c r="B90" s="23">
        <v>0</v>
      </c>
      <c r="C90" s="24"/>
      <c r="D90" s="24"/>
      <c r="E90" s="24"/>
      <c r="F90" s="25"/>
    </row>
    <row r="91" spans="1:6" s="10" customFormat="1" ht="14.4" customHeight="1" x14ac:dyDescent="0.25">
      <c r="A91" s="14" t="s">
        <v>72</v>
      </c>
      <c r="B91" s="26">
        <f>SUM(B89:F90)</f>
        <v>0</v>
      </c>
      <c r="C91" s="27"/>
      <c r="D91" s="27"/>
      <c r="E91" s="27"/>
      <c r="F91" s="28"/>
    </row>
    <row r="92" spans="1:6" ht="9" customHeight="1" x14ac:dyDescent="0.25">
      <c r="A92" s="3"/>
      <c r="B92" s="29"/>
      <c r="C92" s="29"/>
      <c r="D92" s="29"/>
      <c r="E92" s="29"/>
      <c r="F92" s="29"/>
    </row>
    <row r="93" spans="1:6" s="10" customFormat="1" x14ac:dyDescent="0.25">
      <c r="A93" s="15" t="s">
        <v>73</v>
      </c>
      <c r="B93" s="33"/>
      <c r="C93" s="34"/>
      <c r="D93" s="34"/>
      <c r="E93" s="34"/>
      <c r="F93" s="35"/>
    </row>
    <row r="94" spans="1:6" x14ac:dyDescent="0.25">
      <c r="A94" s="8" t="s">
        <v>74</v>
      </c>
      <c r="B94" s="23">
        <v>5369.85</v>
      </c>
      <c r="C94" s="24"/>
      <c r="D94" s="24"/>
      <c r="E94" s="24"/>
      <c r="F94" s="25"/>
    </row>
    <row r="95" spans="1:6" x14ac:dyDescent="0.25">
      <c r="A95" s="8" t="s">
        <v>75</v>
      </c>
      <c r="B95" s="23"/>
      <c r="C95" s="24"/>
      <c r="D95" s="24"/>
      <c r="E95" s="24"/>
      <c r="F95" s="25"/>
    </row>
    <row r="96" spans="1:6" x14ac:dyDescent="0.25">
      <c r="A96" s="8" t="s">
        <v>25</v>
      </c>
      <c r="B96" s="23">
        <v>1</v>
      </c>
      <c r="C96" s="24"/>
      <c r="D96" s="24"/>
      <c r="E96" s="24"/>
      <c r="F96" s="25"/>
    </row>
    <row r="97" spans="1:6" x14ac:dyDescent="0.25">
      <c r="A97" s="8" t="s">
        <v>26</v>
      </c>
      <c r="B97" s="23">
        <v>1</v>
      </c>
      <c r="C97" s="24"/>
      <c r="D97" s="24"/>
      <c r="E97" s="24"/>
      <c r="F97" s="25"/>
    </row>
    <row r="98" spans="1:6" x14ac:dyDescent="0.25">
      <c r="A98" s="8" t="s">
        <v>27</v>
      </c>
      <c r="B98" s="23">
        <v>30196.02</v>
      </c>
      <c r="C98" s="24"/>
      <c r="D98" s="24"/>
      <c r="E98" s="24"/>
      <c r="F98" s="25"/>
    </row>
    <row r="99" spans="1:6" x14ac:dyDescent="0.25">
      <c r="A99" s="8" t="s">
        <v>76</v>
      </c>
      <c r="B99" s="23"/>
      <c r="C99" s="24"/>
      <c r="D99" s="24"/>
      <c r="E99" s="24"/>
      <c r="F99" s="25"/>
    </row>
    <row r="100" spans="1:6" x14ac:dyDescent="0.25">
      <c r="A100" s="8" t="s">
        <v>25</v>
      </c>
      <c r="B100" s="23">
        <v>1981499.43</v>
      </c>
      <c r="C100" s="24"/>
      <c r="D100" s="24"/>
      <c r="E100" s="24"/>
      <c r="F100" s="25"/>
    </row>
    <row r="101" spans="1:6" x14ac:dyDescent="0.25">
      <c r="A101" s="8" t="s">
        <v>26</v>
      </c>
      <c r="B101" s="23">
        <v>2033601.32</v>
      </c>
      <c r="C101" s="24"/>
      <c r="D101" s="24"/>
      <c r="E101" s="24"/>
      <c r="F101" s="25"/>
    </row>
    <row r="102" spans="1:6" x14ac:dyDescent="0.25">
      <c r="A102" s="8" t="s">
        <v>27</v>
      </c>
      <c r="B102" s="23">
        <v>6597964.1500000004</v>
      </c>
      <c r="C102" s="24"/>
      <c r="D102" s="24"/>
      <c r="E102" s="24"/>
      <c r="F102" s="25"/>
    </row>
    <row r="103" spans="1:6" s="10" customFormat="1" ht="14.4" customHeight="1" x14ac:dyDescent="0.25">
      <c r="A103" s="14" t="s">
        <v>77</v>
      </c>
      <c r="B103" s="26">
        <f>SUM(B94:F102)</f>
        <v>10648632.77</v>
      </c>
      <c r="C103" s="27"/>
      <c r="D103" s="27"/>
      <c r="E103" s="27"/>
      <c r="F103" s="28"/>
    </row>
    <row r="104" spans="1:6" x14ac:dyDescent="0.25">
      <c r="A104" s="17" t="s">
        <v>78</v>
      </c>
      <c r="B104" s="29"/>
      <c r="C104" s="29"/>
      <c r="D104" s="29"/>
      <c r="E104" s="29"/>
      <c r="F104" s="29"/>
    </row>
    <row r="105" spans="1:6" s="10" customFormat="1" x14ac:dyDescent="0.25">
      <c r="A105" s="15" t="s">
        <v>79</v>
      </c>
      <c r="B105" s="33"/>
      <c r="C105" s="34"/>
      <c r="D105" s="34"/>
      <c r="E105" s="34"/>
      <c r="F105" s="35"/>
    </row>
    <row r="106" spans="1:6" x14ac:dyDescent="0.25">
      <c r="A106" s="8" t="s">
        <v>80</v>
      </c>
      <c r="B106" s="23">
        <v>3010915.56</v>
      </c>
      <c r="C106" s="24"/>
      <c r="D106" s="24"/>
      <c r="E106" s="24"/>
      <c r="F106" s="25"/>
    </row>
    <row r="107" spans="1:6" x14ac:dyDescent="0.25">
      <c r="A107" s="8" t="s">
        <v>81</v>
      </c>
      <c r="B107" s="23">
        <v>0</v>
      </c>
      <c r="C107" s="24"/>
      <c r="D107" s="24"/>
      <c r="E107" s="24"/>
      <c r="F107" s="25"/>
    </row>
    <row r="108" spans="1:6" x14ac:dyDescent="0.25">
      <c r="A108" s="8" t="s">
        <v>82</v>
      </c>
      <c r="B108" s="23">
        <v>43392.26</v>
      </c>
      <c r="C108" s="24"/>
      <c r="D108" s="24"/>
      <c r="E108" s="24"/>
      <c r="F108" s="25"/>
    </row>
    <row r="109" spans="1:6" s="10" customFormat="1" ht="14.4" customHeight="1" x14ac:dyDescent="0.25">
      <c r="A109" s="14" t="s">
        <v>83</v>
      </c>
      <c r="B109" s="26">
        <f>SUM(B106:F108)</f>
        <v>3054307.82</v>
      </c>
      <c r="C109" s="27"/>
      <c r="D109" s="27"/>
      <c r="E109" s="27"/>
      <c r="F109" s="28"/>
    </row>
    <row r="110" spans="1:6" ht="9" customHeight="1" x14ac:dyDescent="0.25">
      <c r="A110" s="29"/>
      <c r="B110" s="29"/>
      <c r="C110" s="29"/>
      <c r="D110" s="29"/>
      <c r="E110" s="29"/>
      <c r="F110" s="29"/>
    </row>
    <row r="111" spans="1:6" x14ac:dyDescent="0.25">
      <c r="A111" s="30" t="s">
        <v>84</v>
      </c>
      <c r="B111" s="31"/>
      <c r="C111" s="31"/>
      <c r="D111" s="31"/>
      <c r="E111" s="31"/>
      <c r="F111" s="32"/>
    </row>
    <row r="112" spans="1:6" ht="40.799999999999997" customHeight="1" x14ac:dyDescent="0.25">
      <c r="A112" s="18" t="s">
        <v>85</v>
      </c>
      <c r="B112" s="19"/>
      <c r="C112" s="19"/>
      <c r="D112" s="19"/>
      <c r="E112" s="19"/>
      <c r="F112" s="20"/>
    </row>
    <row r="113" spans="1:6" x14ac:dyDescent="0.25">
      <c r="A113" s="1" t="s">
        <v>86</v>
      </c>
    </row>
    <row r="116" spans="1:6" x14ac:dyDescent="0.25">
      <c r="A116" s="1" t="s">
        <v>87</v>
      </c>
      <c r="B116" s="1" t="s">
        <v>88</v>
      </c>
      <c r="E116" s="21">
        <f ca="1">TODAY()</f>
        <v>44571</v>
      </c>
      <c r="F116" s="21"/>
    </row>
    <row r="117" spans="1:6" ht="14.4" customHeight="1" x14ac:dyDescent="0.25">
      <c r="A117" s="1" t="s">
        <v>89</v>
      </c>
      <c r="B117" s="22">
        <f>B33+B47+B86+B91-B103</f>
        <v>0</v>
      </c>
      <c r="C117" s="22"/>
      <c r="D117" s="22"/>
      <c r="E117" s="22"/>
      <c r="F117" s="22"/>
    </row>
  </sheetData>
  <mergeCells count="105">
    <mergeCell ref="A7:F7"/>
    <mergeCell ref="A8:F8"/>
    <mergeCell ref="B9:F9"/>
    <mergeCell ref="B10:F10"/>
    <mergeCell ref="B11:F11"/>
    <mergeCell ref="B12:F12"/>
    <mergeCell ref="B15:F15"/>
    <mergeCell ref="A21:F21"/>
    <mergeCell ref="B22:F22"/>
    <mergeCell ref="B24:F24"/>
    <mergeCell ref="B25:F25"/>
    <mergeCell ref="B26:F26"/>
    <mergeCell ref="B27:F27"/>
    <mergeCell ref="B13:F13"/>
    <mergeCell ref="B14:F14"/>
    <mergeCell ref="B17:F17"/>
    <mergeCell ref="B18:F18"/>
    <mergeCell ref="B19:F19"/>
    <mergeCell ref="A20:F20"/>
    <mergeCell ref="A34:F34"/>
    <mergeCell ref="B35:F35"/>
    <mergeCell ref="B36:F36"/>
    <mergeCell ref="B37:F37"/>
    <mergeCell ref="B38:F38"/>
    <mergeCell ref="B39:F39"/>
    <mergeCell ref="B28:F28"/>
    <mergeCell ref="B29:F29"/>
    <mergeCell ref="B30:F30"/>
    <mergeCell ref="B31:F31"/>
    <mergeCell ref="B32:F32"/>
    <mergeCell ref="B33:F33"/>
    <mergeCell ref="B46:F46"/>
    <mergeCell ref="B47:F47"/>
    <mergeCell ref="A48:F48"/>
    <mergeCell ref="B49:F49"/>
    <mergeCell ref="B50:F50"/>
    <mergeCell ref="B51:F51"/>
    <mergeCell ref="B40:F40"/>
    <mergeCell ref="B41:F41"/>
    <mergeCell ref="B42:F42"/>
    <mergeCell ref="B43:F43"/>
    <mergeCell ref="B44:F44"/>
    <mergeCell ref="B45:F45"/>
    <mergeCell ref="B58:F58"/>
    <mergeCell ref="B59:F59"/>
    <mergeCell ref="B60:F60"/>
    <mergeCell ref="B61:F61"/>
    <mergeCell ref="A62:F62"/>
    <mergeCell ref="B63:F63"/>
    <mergeCell ref="B52:F52"/>
    <mergeCell ref="B53:F53"/>
    <mergeCell ref="B54:F54"/>
    <mergeCell ref="A55:F55"/>
    <mergeCell ref="B56:F56"/>
    <mergeCell ref="B57:F57"/>
    <mergeCell ref="B70:F70"/>
    <mergeCell ref="B71:F71"/>
    <mergeCell ref="B72:F72"/>
    <mergeCell ref="B73:F73"/>
    <mergeCell ref="B74:F74"/>
    <mergeCell ref="B75:F75"/>
    <mergeCell ref="B64:F64"/>
    <mergeCell ref="B65:F65"/>
    <mergeCell ref="B66:F66"/>
    <mergeCell ref="B67:F67"/>
    <mergeCell ref="B68:F68"/>
    <mergeCell ref="B69:F69"/>
    <mergeCell ref="B82:F82"/>
    <mergeCell ref="B83:F83"/>
    <mergeCell ref="B84:F84"/>
    <mergeCell ref="B85:F85"/>
    <mergeCell ref="B86:F86"/>
    <mergeCell ref="B87:F87"/>
    <mergeCell ref="B76:F76"/>
    <mergeCell ref="B77:F77"/>
    <mergeCell ref="B78:F78"/>
    <mergeCell ref="A79:F79"/>
    <mergeCell ref="B80:F80"/>
    <mergeCell ref="B81:F81"/>
    <mergeCell ref="B94:F94"/>
    <mergeCell ref="B95:F95"/>
    <mergeCell ref="B96:F96"/>
    <mergeCell ref="B97:F97"/>
    <mergeCell ref="B98:F98"/>
    <mergeCell ref="B99:F99"/>
    <mergeCell ref="B88:F88"/>
    <mergeCell ref="B89:F89"/>
    <mergeCell ref="B90:F90"/>
    <mergeCell ref="B91:F91"/>
    <mergeCell ref="B92:F92"/>
    <mergeCell ref="B93:F93"/>
    <mergeCell ref="E116:F116"/>
    <mergeCell ref="B117:F117"/>
    <mergeCell ref="B106:F106"/>
    <mergeCell ref="B107:F107"/>
    <mergeCell ref="B108:F108"/>
    <mergeCell ref="B109:F109"/>
    <mergeCell ref="A110:F110"/>
    <mergeCell ref="A111:F111"/>
    <mergeCell ref="B100:F100"/>
    <mergeCell ref="B101:F101"/>
    <mergeCell ref="B102:F102"/>
    <mergeCell ref="B103:F103"/>
    <mergeCell ref="B104:F104"/>
    <mergeCell ref="B105:F105"/>
  </mergeCells>
  <conditionalFormatting sqref="B33:F33 B65:F78">
    <cfRule type="cellIs" dxfId="10" priority="11" operator="lessThan">
      <formula>0</formula>
    </cfRule>
  </conditionalFormatting>
  <conditionalFormatting sqref="B36:F43 B47:F47 B46">
    <cfRule type="cellIs" dxfId="9" priority="10" operator="lessThan">
      <formula>0</formula>
    </cfRule>
  </conditionalFormatting>
  <conditionalFormatting sqref="B50:F54">
    <cfRule type="cellIs" dxfId="8" priority="9" operator="lessThan">
      <formula>0</formula>
    </cfRule>
  </conditionalFormatting>
  <conditionalFormatting sqref="B58:F61">
    <cfRule type="cellIs" dxfId="7" priority="8" operator="lessThan">
      <formula>0</formula>
    </cfRule>
  </conditionalFormatting>
  <conditionalFormatting sqref="B81:F86">
    <cfRule type="cellIs" dxfId="6" priority="7" operator="lessThan">
      <formula>0</formula>
    </cfRule>
  </conditionalFormatting>
  <conditionalFormatting sqref="B89:F91">
    <cfRule type="cellIs" dxfId="5" priority="6" operator="lessThan">
      <formula>0</formula>
    </cfRule>
  </conditionalFormatting>
  <conditionalFormatting sqref="B94:F103">
    <cfRule type="cellIs" dxfId="4" priority="5" operator="lessThan">
      <formula>0</formula>
    </cfRule>
  </conditionalFormatting>
  <conditionalFormatting sqref="B106:F109">
    <cfRule type="cellIs" dxfId="3" priority="4" operator="lessThan">
      <formula>0</formula>
    </cfRule>
  </conditionalFormatting>
  <conditionalFormatting sqref="B45">
    <cfRule type="cellIs" dxfId="2" priority="3" operator="lessThan">
      <formula>0</formula>
    </cfRule>
  </conditionalFormatting>
  <conditionalFormatting sqref="B44:F44">
    <cfRule type="cellIs" dxfId="1" priority="2" operator="lessThan">
      <formula>0</formula>
    </cfRule>
  </conditionalFormatting>
  <conditionalFormatting sqref="B24:F32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81" fitToWidth="0" fitToHeight="0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KKdSn9/v/kvfvWvzhTRJBhUrRrGPBgjKqKOtSn103yk=</DigestValue>
    </Reference>
    <Reference Type="http://www.w3.org/2000/09/xmldsig#Object" URI="#idOfficeObject">
      <DigestMethod Algorithm="http://www.w3.org/2001/04/xmlenc#sha256"/>
      <DigestValue>NK4UOYpwRLVXb+fU/95aZpf0WZoUmUuHsRR/MgivMcw=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j4nFnGSap3HAoL1C9WHJCtpLeaEPPyG5akUq77FfdXg=</DigestValue>
    </Reference>
  </SignedInfo>
  <SignatureValue>zo7nTZJUoze48kqkjk9vh0jwcNc021Yz6L899fz5nSBhc5NDm/V319rqsw8I+fasuRNYlIdSMFMC
zxXe43+Vc096rjs+Ln7ikoTAjWXs8aD5OQ2cvqs244BK9bx41MB/HxKnBWSJ8xZsFaK6a2abXsxd
0B8hM7cc2NQnHxTl2utUXCamO33AZZEaYRXkdWOAOoQ46oBLttbZrur7aUhNTYrDfxL4Zccg5OlK
Gmj8go6i18JznwkG6VzAw1VhjGjsqYRFf4VZvuMwH540OclPRwy8G6GUaIHZS+QXogCF2IvuMv/Q
VkeBUagwDiLZUfEi+nWh1a237IMgRNuhzjVUBg==</SignatureValue>
  <KeyInfo>
    <X509Data>
      <X509Certificate>MIIHvzCCBaegAwIBAgIIRFNsVJ4VHTUwDQYJKoZIhvcNAQELBQAwczELMAkGA1UEBhMCQlIxEzARBgNVBAoTCklDUC1CcmFzaWwxNjA0BgNVBAsTLVNlY3JldGFyaWEgZGEgUmVjZWl0YSBGZWRlcmFsIGRvIEJyYXNpbCAtIFJGQjEXMBUGA1UEAxMOQUMgQ05ETCBSRkIgdjMwHhcNMjEwNjI5MTIxMTAwWhcNMjIwNjI5MTIxMTAwWjCCAQUxCzAJBgNVBAYTAkJSMRMwEQYDVQQKEwpJQ1AtQnJhc2lsMQswCQYDVQQIEwJCQTERMA8GA1UEBxMIU0FMVkFET1IxFzAVBgNVBAsTDjE1MTc4NjkyMDAwMTMwMTYwNAYDVQQLEy1TZWNyZXRhcmlhIGRhIFJlY2VpdGEgRmVkZXJhbCBkbyBCcmFzaWwgLSBSRkIxFjAUBgNVBAsTDVJGQiBlLUNOUEogQTExGTAXBgNVBAsTEHZpZGVvY29uZmVyZW5jaWExPTA7BgNVBAMTNElOU1RJVFVUTyBERSBHRVNUQU8gRSBIVU1BTklaQUNBTyBJR0g6MTE4NTg1NzAwMDAxMzMwggEiMA0GCSqGSIb3DQEBAQUAA4IBDwAwggEKAoIBAQDmO1u2D9duMGhsue6+EVlFYgy7ROwRM8+nKZoOjNlZlf+gBroIyMN19oTBaxdx/G+/qZYnivxWy9pVXezOuQ9H4dTgrCE6eTzD5aFgYYx2KgLUyqjW6MrWqO9PiiSwS/ktwuaLyJraL/5BTperBv5omRKIlyFOWKi62Bwvi3ELz4QKjhGMoit6t3pc0unKJ5wjDYKJDCKR7oJcD4AuAB8G5QfeNWTxhXoZ0FSPbCDquAG+S0dt3AjSEAKKJTeP5IW2CR4LPI46/2/8bxklNKCFjThZcyKb915arTbU8cFz3DAW92NfI5EBfnhK5j+DAGnTW7090nSwfz4hM1TpSzlJAgMBAAGjggLBMIICvTAfBgNVHSMEGDAWgBRrHzQVQRrqmx7KItLO3e+76TLKiTAOBgNVHQ8BAf8EBAMCBeAwaQYDVR0gBGIwYDBeBgZgTAECATQwVDBSBggrBgEFBQcCARZGaHR0cDovL3JlcG9zaXRvcmlvLmFjc3BjYnJhc2lsLm9yZy5ici9hYy1jbmRscmZiL2FjLWNuZGwtcmZiLXBjLWExLnBkZjCBpgYDVR0fBIGeMIGbMEugSaBHhkVodHRwOi8vcmVwb3NpdG9yaW8uYWNzcGNicmFzaWwub3JnLmJyL2FjLWNuZGxyZmIvbGNyLWFjLWNuZGxyZmJ2NS5jcmwwTKBKoEiGRmh0dHA6Ly9yZXBvc2l0b3JpbzIuYWNzcGNicmFzaWwub3JnLmJyL2FjLWNuZGxyZmIvbGNyLWFjLWNuZGxyZmJ2NS5jcmwwgYkGCCsGAQUFBwEBBH0wezBNBggrBgEFBQcwAoZBaHR0cDovL3JlcG9zaXRvcmlvLmFjc3BjYnJhc2lsLm9yZy5ici9hYy1jbmRscmZiL2FjLWNuZGxyZmJ2NS5wN2IwKgYIKwYBBQUHMAGGHmh0dHA6Ly9vY3NwLmFjc3BjYnJhc2lsLm9yZy5icjCBvwYDVR0RBIG3MIG0gRhHRVJBTERPLkJSSVRPQElHSC5PUkcuQlKgKgYFYEwBAwKgIRMfSk9TRSBHRVJBTERPIEdPTkNBTFZFUyBERSBCUklUT6AZBgVgTAEDA6AQEw4xMTg1ODU3MDAwMDEzM6A4BgVgTAEDBKAvEy0wMTExMTk0OTA4NDU4MjUxNTE1MDAwMDAwMDAwMDAwMDAwMDAwMDAwMDAwMDCgFwYFYEwBAwegDhMMMDAwMDAwMDAwMDAwMB0GA1UdJQQWMBQGCCsGAQUFBwMCBggrBgEFBQcDBDAJBgNVHRMEAjAAMA0GCSqGSIb3DQEBCwUAA4ICAQCe/Hg3ZHHiFDwA5vx2nOADri3w1gLKc4EV/zOUVTPlE3pbzO2zA5SYenw0BQHgj2pmufT8tlP3YsjI8uYLU2G5O6V6ip3W2+6JxqA9ZPS98aFcmM/b98FXAgdML7bEP+bqCJmdERiACncU63+27rc9sZhquya45ykLVMOZMkVoIJD8WE4T/7avxgOQ1nA2/Uu01N+E88KjLWEjb7jQb0igqBEBADvG61rtG9n9QLCjnV54FXzftfOoEtIdJ3jMW0Dzcs8qYnH123jBwyzqpf9LGQZNfIuY49Xywki0iuv5RA72DXhARizrG3yRYMsrN7Lrma5ERs5Ylxf3f7tni7/ytHUe/gxjv6yChoJOXPH+CK3qso5xPt+CuweJUYhG7FxV3OGHjgYWmwfaG/KwwIoT3pX/xG28tkclctmwTFXBN8ZssoouDnZV0UHcS1V2ziio1GbbhQYVWj7tlqPIBr/a7djJ454UYSf5Gt1p9oi5HhnPuma63uY05lSJCTBettxn/EmIWmLuzN/nXw4rQZ2nHjJGUEMEIofOA/9WmJAiDXvRYoBCA2Palh/0/cGIWGvrKaxNvr9blYESULo8DPe/aR1QG4li60pyv+qqlxR/nFIviAxcb/H5p556GVFJu+XazpDXSyYchjs6ySab3Ze6Jk3hMHjcpKJ+bj2soGsm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GhziIGw0VNkzOxWBmyQlgWHsQvjD+gozJJi10JEdb/g=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yVba5Vi2WTAr51Wic4/VWHSNEJSnO6rJ3bN8OmZGwtQ=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htkcFD4kGby7yTADKC+GllZRkeEk1Zkc5BRpF3BTHPg=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DrWdc7o6wv1lW1PlgDfzEQjzs6GYR/NQwzGsiH/5tzI=</DigestValue>
      </Reference>
      <Reference URI="/xl/sharedStrings.xml?ContentType=application/vnd.openxmlformats-officedocument.spreadsheetml.sharedStrings+xml">
        <DigestMethod Algorithm="http://www.w3.org/2001/04/xmlenc#sha256"/>
        <DigestValue>rMiB4evldiF9XDl3YzcaWFaL4EMa7YUiRseBhRYut9g=</DigestValue>
      </Reference>
      <Reference URI="/xl/styles.xml?ContentType=application/vnd.openxmlformats-officedocument.spreadsheetml.styles+xml">
        <DigestMethod Algorithm="http://www.w3.org/2001/04/xmlenc#sha256"/>
        <DigestValue>9ThgvMriqJwPtIV800KBUY0MV7I3G4AgyCJyJEsVWrA=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ykwtea6w9vlALYbmlq10wV10sY3OPt0d9gj+CWJCJaU=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mpJ4hWVl/UPftOLgWgDYFs78LL7+Hg/KrD72Yqh5AHU=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2022-01-10T20:08:11Z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16.0.14701/23</OfficeVersion>
          <ApplicationVersion>16.0.14701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2022-01-10T20:08:11Z</xd:SigningTime>
          <xd:SigningCertificate>
            <xd:Cert>
              <xd:CertDigest>
                <DigestMethod Algorithm="http://www.w3.org/2001/04/xmlenc#sha256"/>
                <DigestValue>dpo/LBybewrT3YOUVHkK/00tb3qaqKErWAdTO/s1nYw=</DigestValue>
              </xd:CertDigest>
              <xd:IssuerSerial>
                <X509IssuerName>CN=AC CNDL RFB v3, OU=Secretaria da Receita Federal do Brasil - RFB, O=ICP-Brasil, C=BR</X509IssuerName>
                <X509SerialNumber>4923397928331320629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08.2021</vt:lpstr>
      <vt:lpstr>'08.2021'!Area_de_impressao</vt:lpstr>
      <vt:lpstr>'08.2021'!Titulos_de_impressao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2022-01-10T16:39:11Z</dcterms:created>
  <dcterms:modified xsi:type="dcterms:W3CDTF">2022-01-10T20:07:23Z</dcterms:modified>
</cp:coreProperties>
</file>