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Diretoria Os\"/>
    </mc:Choice>
  </mc:AlternateContent>
  <bookViews>
    <workbookView xWindow="0" yWindow="0" windowWidth="20490" windowHeight="7335"/>
  </bookViews>
  <sheets>
    <sheet name="IGH" sheetId="1" r:id="rId1"/>
  </sheets>
  <definedNames>
    <definedName name="_xlnm._FilterDatabase" localSheetId="0" hidden="1">IGH!$A$10:$P$45</definedName>
    <definedName name="_xlnm.Print_Area" localSheetId="0">IGH!$A$1:$P$59</definedName>
    <definedName name="_xlnm.Print_Titles" localSheetId="0">IGH!$1:$10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P45" i="1" s="1"/>
  <c r="O44" i="1"/>
  <c r="M44" i="1"/>
  <c r="O42" i="1"/>
  <c r="P42" i="1" s="1"/>
  <c r="O41" i="1"/>
  <c r="P41" i="1" s="1"/>
  <c r="O39" i="1"/>
  <c r="P39" i="1" s="1"/>
  <c r="O43" i="1"/>
  <c r="P43" i="1" s="1"/>
  <c r="O40" i="1"/>
  <c r="P40" i="1" s="1"/>
  <c r="P44" i="1"/>
  <c r="O36" i="1"/>
  <c r="P36" i="1" s="1"/>
  <c r="O35" i="1"/>
  <c r="P35" i="1" s="1"/>
  <c r="M38" i="1" l="1"/>
  <c r="M37" i="1"/>
  <c r="O34" i="1"/>
  <c r="M34" i="1"/>
  <c r="P34" i="1" s="1"/>
  <c r="O37" i="1" l="1"/>
  <c r="P37" i="1" s="1"/>
  <c r="O38" i="1"/>
  <c r="P38" i="1" s="1"/>
  <c r="L52" i="1"/>
</calcChain>
</file>

<file path=xl/sharedStrings.xml><?xml version="1.0" encoding="utf-8"?>
<sst xmlns="http://schemas.openxmlformats.org/spreadsheetml/2006/main" count="269" uniqueCount="136">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</sst>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7" fillId="0" borderId="0" xfId="1" applyNumberFormat="1" applyFont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3" borderId="0" xfId="1" applyNumberFormat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226605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fabio.teixeira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susana.cardim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9"/>
  <sheetViews>
    <sheetView showGridLines="0" tabSelected="1" view="pageBreakPreview" topLeftCell="A31" zoomScale="80" zoomScaleNormal="80" zoomScaleSheetLayoutView="80" workbookViewId="0">
      <selection activeCell="H37" sqref="H37"/>
    </sheetView>
  </sheetViews>
  <sheetFormatPr defaultColWidth="9.7109375" defaultRowHeight="24.75" customHeight="1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34.5703125" style="1" bestFit="1" customWidth="1"/>
    <col min="13" max="13" width="12.140625" style="1" customWidth="1"/>
    <col min="14" max="14" width="14.5703125" style="1" customWidth="1"/>
    <col min="15" max="15" width="13.42578125" style="1" customWidth="1"/>
    <col min="16" max="16" width="14.570312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34" t="s">
        <v>78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45261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>
      <c r="A10" s="32" t="s">
        <v>2</v>
      </c>
      <c r="B10" s="32"/>
      <c r="C10" s="32"/>
      <c r="D10" s="32"/>
      <c r="E10" s="33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21</v>
      </c>
      <c r="B12" s="14"/>
      <c r="C12" s="14"/>
      <c r="D12" s="14"/>
      <c r="E12" s="14"/>
      <c r="F12" s="15" t="s">
        <v>103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104</v>
      </c>
      <c r="B14" s="14"/>
      <c r="C14" s="14"/>
      <c r="D14" s="14"/>
      <c r="E14" s="14"/>
      <c r="F14" s="15" t="s">
        <v>103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101</v>
      </c>
      <c r="B15" s="14"/>
      <c r="C15" s="14"/>
      <c r="D15" s="14"/>
      <c r="E15" s="14"/>
      <c r="F15" s="15" t="s">
        <v>103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26</v>
      </c>
      <c r="B16" s="14"/>
      <c r="C16" s="14"/>
      <c r="D16" s="14"/>
      <c r="E16" s="14"/>
      <c r="F16" s="15" t="s">
        <v>103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45</v>
      </c>
      <c r="B23" s="14"/>
      <c r="C23" s="14"/>
      <c r="D23" s="14"/>
      <c r="E23" s="14"/>
      <c r="F23" s="15" t="s">
        <v>125</v>
      </c>
      <c r="G23" s="16" t="s">
        <v>16</v>
      </c>
      <c r="H23" s="16" t="s">
        <v>47</v>
      </c>
      <c r="I23" s="17" t="s">
        <v>48</v>
      </c>
      <c r="J23" s="23" t="s">
        <v>19</v>
      </c>
      <c r="K23" s="24" t="s">
        <v>49</v>
      </c>
      <c r="L23" s="23">
        <v>0</v>
      </c>
      <c r="M23" s="23">
        <v>0</v>
      </c>
      <c r="N23" s="23">
        <v>0</v>
      </c>
      <c r="O23" s="23">
        <v>0</v>
      </c>
      <c r="P23" s="23">
        <v>30000</v>
      </c>
    </row>
    <row r="24" spans="1:16" s="21" customFormat="1" ht="24.75" customHeight="1">
      <c r="A24" s="26" t="s">
        <v>50</v>
      </c>
      <c r="B24" s="27"/>
      <c r="C24" s="27"/>
      <c r="D24" s="27"/>
      <c r="E24" s="27"/>
      <c r="F24" s="28" t="s">
        <v>46</v>
      </c>
      <c r="G24" s="29" t="s">
        <v>16</v>
      </c>
      <c r="H24" s="29" t="s">
        <v>47</v>
      </c>
      <c r="I24" s="30" t="s">
        <v>51</v>
      </c>
      <c r="J24" s="31" t="s">
        <v>19</v>
      </c>
      <c r="K24" s="36" t="s">
        <v>52</v>
      </c>
      <c r="L24" s="31">
        <v>0</v>
      </c>
      <c r="M24" s="31">
        <v>12228.52</v>
      </c>
      <c r="N24" s="31">
        <v>12228.52</v>
      </c>
      <c r="O24" s="31">
        <v>12060.24</v>
      </c>
      <c r="P24" s="31">
        <v>12396.8</v>
      </c>
    </row>
    <row r="25" spans="1:16" s="22" customFormat="1" ht="24.75" customHeight="1">
      <c r="A25" s="26" t="s">
        <v>54</v>
      </c>
      <c r="B25" s="27"/>
      <c r="C25" s="27"/>
      <c r="D25" s="27"/>
      <c r="E25" s="27"/>
      <c r="F25" s="28" t="s">
        <v>46</v>
      </c>
      <c r="G25" s="29" t="s">
        <v>16</v>
      </c>
      <c r="H25" s="29" t="s">
        <v>47</v>
      </c>
      <c r="I25" s="30" t="s">
        <v>55</v>
      </c>
      <c r="J25" s="31" t="s">
        <v>19</v>
      </c>
      <c r="K25" s="36" t="s">
        <v>56</v>
      </c>
      <c r="L25" s="31">
        <v>0</v>
      </c>
      <c r="M25" s="31">
        <v>12228.52</v>
      </c>
      <c r="N25" s="31">
        <v>12228.52</v>
      </c>
      <c r="O25" s="31">
        <v>12238.32</v>
      </c>
      <c r="P25" s="31">
        <v>12218.72</v>
      </c>
    </row>
    <row r="26" spans="1:16" s="22" customFormat="1" ht="24.75" customHeight="1">
      <c r="A26" s="26" t="s">
        <v>116</v>
      </c>
      <c r="B26" s="27"/>
      <c r="C26" s="27"/>
      <c r="D26" s="27"/>
      <c r="E26" s="27"/>
      <c r="F26" s="28" t="s">
        <v>46</v>
      </c>
      <c r="G26" s="29" t="s">
        <v>16</v>
      </c>
      <c r="H26" s="29" t="s">
        <v>47</v>
      </c>
      <c r="I26" s="30" t="s">
        <v>117</v>
      </c>
      <c r="J26" s="31" t="s">
        <v>19</v>
      </c>
      <c r="K26" s="37" t="s">
        <v>119</v>
      </c>
      <c r="L26" s="31">
        <v>0</v>
      </c>
      <c r="M26" s="31">
        <v>7548.59</v>
      </c>
      <c r="N26" s="31">
        <v>7548.59</v>
      </c>
      <c r="O26" s="31">
        <v>7428.68</v>
      </c>
      <c r="P26" s="31">
        <v>7668.5</v>
      </c>
    </row>
    <row r="27" spans="1:16" s="22" customFormat="1" ht="24.75" customHeight="1">
      <c r="A27" s="26" t="s">
        <v>115</v>
      </c>
      <c r="B27" s="27"/>
      <c r="C27" s="27"/>
      <c r="D27" s="27"/>
      <c r="E27" s="27"/>
      <c r="F27" s="28" t="s">
        <v>46</v>
      </c>
      <c r="G27" s="29" t="s">
        <v>16</v>
      </c>
      <c r="H27" s="29" t="s">
        <v>47</v>
      </c>
      <c r="I27" s="30" t="s">
        <v>60</v>
      </c>
      <c r="J27" s="31" t="s">
        <v>19</v>
      </c>
      <c r="K27" s="37" t="s">
        <v>118</v>
      </c>
      <c r="L27" s="31">
        <v>0</v>
      </c>
      <c r="M27" s="31">
        <v>11209.48</v>
      </c>
      <c r="N27" s="31">
        <v>12292.39</v>
      </c>
      <c r="O27" s="31">
        <v>10939.04</v>
      </c>
      <c r="P27" s="31">
        <v>12562.83</v>
      </c>
    </row>
    <row r="28" spans="1:16" s="25" customFormat="1" ht="24.75" customHeight="1">
      <c r="A28" s="26" t="s">
        <v>114</v>
      </c>
      <c r="B28" s="27"/>
      <c r="C28" s="27"/>
      <c r="D28" s="27"/>
      <c r="E28" s="27"/>
      <c r="F28" s="28" t="s">
        <v>46</v>
      </c>
      <c r="G28" s="29" t="s">
        <v>16</v>
      </c>
      <c r="H28" s="29" t="s">
        <v>47</v>
      </c>
      <c r="I28" s="30" t="s">
        <v>53</v>
      </c>
      <c r="J28" s="31" t="s">
        <v>19</v>
      </c>
      <c r="K28" s="37" t="s">
        <v>120</v>
      </c>
      <c r="L28" s="31">
        <v>0</v>
      </c>
      <c r="M28" s="31">
        <v>10425.57</v>
      </c>
      <c r="N28" s="31">
        <v>11373.35</v>
      </c>
      <c r="O28" s="31">
        <v>10236.26</v>
      </c>
      <c r="P28" s="31">
        <v>11562.66</v>
      </c>
    </row>
    <row r="29" spans="1:16" s="22" customFormat="1" ht="24.75" customHeight="1">
      <c r="A29" s="26" t="s">
        <v>57</v>
      </c>
      <c r="B29" s="27"/>
      <c r="C29" s="27"/>
      <c r="D29" s="27"/>
      <c r="E29" s="27"/>
      <c r="F29" s="28" t="s">
        <v>46</v>
      </c>
      <c r="G29" s="29" t="s">
        <v>16</v>
      </c>
      <c r="H29" s="29" t="s">
        <v>47</v>
      </c>
      <c r="I29" s="30" t="s">
        <v>58</v>
      </c>
      <c r="J29" s="31" t="s">
        <v>19</v>
      </c>
      <c r="K29" s="36" t="s">
        <v>59</v>
      </c>
      <c r="L29" s="31">
        <v>0</v>
      </c>
      <c r="M29" s="31">
        <v>13051.8</v>
      </c>
      <c r="N29" s="31">
        <v>13051.8</v>
      </c>
      <c r="O29" s="31">
        <v>12998.48</v>
      </c>
      <c r="P29" s="31">
        <v>13105.12</v>
      </c>
    </row>
    <row r="30" spans="1:16" s="22" customFormat="1" ht="24.75" customHeight="1">
      <c r="A30" s="26" t="s">
        <v>61</v>
      </c>
      <c r="B30" s="27"/>
      <c r="C30" s="27"/>
      <c r="D30" s="27"/>
      <c r="E30" s="27"/>
      <c r="F30" s="28" t="s">
        <v>46</v>
      </c>
      <c r="G30" s="29" t="s">
        <v>16</v>
      </c>
      <c r="H30" s="29" t="s">
        <v>47</v>
      </c>
      <c r="I30" s="30" t="s">
        <v>62</v>
      </c>
      <c r="J30" s="31" t="s">
        <v>19</v>
      </c>
      <c r="K30" s="36" t="s">
        <v>63</v>
      </c>
      <c r="L30" s="31">
        <v>16304.69</v>
      </c>
      <c r="M30" s="31">
        <v>12228.52</v>
      </c>
      <c r="N30" s="31">
        <v>815.23</v>
      </c>
      <c r="O30" s="31">
        <v>25533.62</v>
      </c>
      <c r="P30" s="31">
        <v>3814.82</v>
      </c>
    </row>
    <row r="31" spans="1:16" s="21" customFormat="1" ht="24.75" customHeight="1">
      <c r="A31" s="26" t="s">
        <v>64</v>
      </c>
      <c r="B31" s="27"/>
      <c r="C31" s="27"/>
      <c r="D31" s="27"/>
      <c r="E31" s="27"/>
      <c r="F31" s="28" t="s">
        <v>46</v>
      </c>
      <c r="G31" s="29" t="s">
        <v>16</v>
      </c>
      <c r="H31" s="29" t="s">
        <v>47</v>
      </c>
      <c r="I31" s="30" t="s">
        <v>65</v>
      </c>
      <c r="J31" s="31" t="s">
        <v>19</v>
      </c>
      <c r="K31" s="36" t="s">
        <v>66</v>
      </c>
      <c r="L31" s="31">
        <v>0</v>
      </c>
      <c r="M31" s="31">
        <v>12228.52</v>
      </c>
      <c r="N31" s="31">
        <v>12228.52</v>
      </c>
      <c r="O31" s="31">
        <v>12133.04</v>
      </c>
      <c r="P31" s="31">
        <v>12324</v>
      </c>
    </row>
    <row r="32" spans="1:16" s="22" customFormat="1" ht="24.75" customHeight="1">
      <c r="A32" s="26" t="s">
        <v>67</v>
      </c>
      <c r="B32" s="27"/>
      <c r="C32" s="27"/>
      <c r="D32" s="27"/>
      <c r="E32" s="27"/>
      <c r="F32" s="28" t="s">
        <v>46</v>
      </c>
      <c r="G32" s="29" t="s">
        <v>16</v>
      </c>
      <c r="H32" s="29" t="s">
        <v>47</v>
      </c>
      <c r="I32" s="30" t="s">
        <v>68</v>
      </c>
      <c r="J32" s="31" t="s">
        <v>19</v>
      </c>
      <c r="K32" s="36" t="s">
        <v>69</v>
      </c>
      <c r="L32" s="31">
        <v>0</v>
      </c>
      <c r="M32" s="31">
        <v>9339.2099999999991</v>
      </c>
      <c r="N32" s="31">
        <v>9339.2099999999991</v>
      </c>
      <c r="O32" s="31">
        <v>9308.83</v>
      </c>
      <c r="P32" s="31">
        <v>9369.59</v>
      </c>
    </row>
    <row r="33" spans="1:16" s="4" customFormat="1" ht="24.75" customHeight="1">
      <c r="A33" s="13" t="s">
        <v>131</v>
      </c>
      <c r="B33" s="14"/>
      <c r="C33" s="14"/>
      <c r="D33" s="14"/>
      <c r="E33" s="14"/>
      <c r="F33" s="28" t="s">
        <v>46</v>
      </c>
      <c r="G33" s="29" t="s">
        <v>16</v>
      </c>
      <c r="H33" s="29" t="s">
        <v>47</v>
      </c>
      <c r="I33" s="30" t="s">
        <v>129</v>
      </c>
      <c r="J33" s="31" t="s">
        <v>19</v>
      </c>
      <c r="K33" s="38" t="s">
        <v>132</v>
      </c>
      <c r="L33" s="31">
        <v>0</v>
      </c>
      <c r="M33" s="31">
        <v>11373.35</v>
      </c>
      <c r="N33" s="23">
        <v>11373.35</v>
      </c>
      <c r="O33" s="23">
        <v>11443.68</v>
      </c>
      <c r="P33" s="31">
        <v>11303.02</v>
      </c>
    </row>
    <row r="34" spans="1:16" s="4" customFormat="1" ht="24.75" customHeight="1">
      <c r="A34" s="13" t="s">
        <v>105</v>
      </c>
      <c r="B34" s="14"/>
      <c r="C34" s="14"/>
      <c r="D34" s="14"/>
      <c r="E34" s="14"/>
      <c r="F34" s="15" t="s">
        <v>82</v>
      </c>
      <c r="G34" s="16" t="s">
        <v>135</v>
      </c>
      <c r="H34" s="16" t="s">
        <v>47</v>
      </c>
      <c r="I34" s="17" t="s">
        <v>130</v>
      </c>
      <c r="J34" s="18" t="s">
        <v>81</v>
      </c>
      <c r="K34" s="20" t="s">
        <v>106</v>
      </c>
      <c r="L34" s="18">
        <v>0</v>
      </c>
      <c r="M34" s="18">
        <f>18049.85-9024.93</f>
        <v>9024.9199999999983</v>
      </c>
      <c r="N34" s="18">
        <v>20588.849999999999</v>
      </c>
      <c r="O34" s="18">
        <f>4714.53-9024.93+13739.46</f>
        <v>9429.0599999999977</v>
      </c>
      <c r="P34" s="18">
        <f>+M34+N34-O34</f>
        <v>20184.71</v>
      </c>
    </row>
    <row r="35" spans="1:16" s="4" customFormat="1" ht="24.75" customHeight="1">
      <c r="A35" s="13" t="s">
        <v>92</v>
      </c>
      <c r="B35" s="14"/>
      <c r="C35" s="14"/>
      <c r="D35" s="14"/>
      <c r="E35" s="14"/>
      <c r="F35" s="15" t="s">
        <v>82</v>
      </c>
      <c r="G35" s="16" t="s">
        <v>135</v>
      </c>
      <c r="H35" s="16" t="s">
        <v>47</v>
      </c>
      <c r="I35" s="17" t="s">
        <v>95</v>
      </c>
      <c r="J35" s="18" t="s">
        <v>81</v>
      </c>
      <c r="K35" s="19" t="s">
        <v>93</v>
      </c>
      <c r="L35" s="18">
        <v>0</v>
      </c>
      <c r="M35" s="18">
        <v>6264</v>
      </c>
      <c r="N35" s="18">
        <v>10800</v>
      </c>
      <c r="O35" s="18">
        <f>2668.69+7204.69-4536</f>
        <v>5337.3799999999992</v>
      </c>
      <c r="P35" s="18">
        <f>+M35+N35-O35</f>
        <v>11726.62</v>
      </c>
    </row>
    <row r="36" spans="1:16" s="4" customFormat="1" ht="24.75" customHeight="1">
      <c r="A36" s="13" t="s">
        <v>96</v>
      </c>
      <c r="B36" s="14"/>
      <c r="C36" s="14"/>
      <c r="D36" s="14"/>
      <c r="E36" s="14"/>
      <c r="F36" s="15" t="s">
        <v>82</v>
      </c>
      <c r="G36" s="16" t="s">
        <v>135</v>
      </c>
      <c r="H36" s="16" t="s">
        <v>47</v>
      </c>
      <c r="I36" s="17" t="s">
        <v>65</v>
      </c>
      <c r="J36" s="18" t="s">
        <v>81</v>
      </c>
      <c r="K36" s="20" t="s">
        <v>123</v>
      </c>
      <c r="L36" s="18">
        <v>0</v>
      </c>
      <c r="M36" s="18">
        <v>5250</v>
      </c>
      <c r="N36" s="18">
        <v>10500</v>
      </c>
      <c r="O36" s="18">
        <f>2638.32+7888.32-5250</f>
        <v>5276.6399999999994</v>
      </c>
      <c r="P36" s="18">
        <f t="shared" ref="P36:P44" si="0">+M36+N36-O36</f>
        <v>10473.36</v>
      </c>
    </row>
    <row r="37" spans="1:16" s="4" customFormat="1" ht="24.75" customHeight="1">
      <c r="A37" s="13" t="s">
        <v>83</v>
      </c>
      <c r="B37" s="14"/>
      <c r="C37" s="14"/>
      <c r="D37" s="14"/>
      <c r="E37" s="14"/>
      <c r="F37" s="15" t="s">
        <v>82</v>
      </c>
      <c r="G37" s="16" t="s">
        <v>135</v>
      </c>
      <c r="H37" s="16" t="s">
        <v>47</v>
      </c>
      <c r="I37" s="17" t="s">
        <v>84</v>
      </c>
      <c r="J37" s="18" t="s">
        <v>81</v>
      </c>
      <c r="K37" s="19" t="s">
        <v>85</v>
      </c>
      <c r="L37" s="18">
        <v>0</v>
      </c>
      <c r="M37" s="18">
        <f>N37/2</f>
        <v>5702.4</v>
      </c>
      <c r="N37" s="18">
        <v>11404.8</v>
      </c>
      <c r="O37" s="18">
        <f>2887.14-M37+8589.54</f>
        <v>5774.2800000000007</v>
      </c>
      <c r="P37" s="18">
        <f t="shared" si="0"/>
        <v>11332.919999999996</v>
      </c>
    </row>
    <row r="38" spans="1:16" s="4" customFormat="1" ht="24.75" customHeight="1">
      <c r="A38" s="13" t="s">
        <v>87</v>
      </c>
      <c r="B38" s="14"/>
      <c r="C38" s="14"/>
      <c r="D38" s="14"/>
      <c r="E38" s="14"/>
      <c r="F38" s="15" t="s">
        <v>82</v>
      </c>
      <c r="G38" s="16" t="s">
        <v>135</v>
      </c>
      <c r="H38" s="16" t="s">
        <v>47</v>
      </c>
      <c r="I38" s="17" t="s">
        <v>86</v>
      </c>
      <c r="J38" s="18" t="s">
        <v>81</v>
      </c>
      <c r="K38" s="19" t="s">
        <v>88</v>
      </c>
      <c r="L38" s="18">
        <v>0</v>
      </c>
      <c r="M38" s="18">
        <f>N38/2</f>
        <v>5184.08</v>
      </c>
      <c r="N38" s="18">
        <v>10368.16</v>
      </c>
      <c r="O38" s="18">
        <f>2602.07-M38+7786.15</f>
        <v>5204.1399999999994</v>
      </c>
      <c r="P38" s="18">
        <f t="shared" si="0"/>
        <v>10348.1</v>
      </c>
    </row>
    <row r="39" spans="1:16" s="4" customFormat="1" ht="24.75" customHeight="1">
      <c r="A39" s="13" t="s">
        <v>90</v>
      </c>
      <c r="B39" s="14"/>
      <c r="C39" s="14"/>
      <c r="D39" s="14"/>
      <c r="E39" s="14"/>
      <c r="F39" s="15" t="s">
        <v>82</v>
      </c>
      <c r="G39" s="16" t="s">
        <v>135</v>
      </c>
      <c r="H39" s="16" t="s">
        <v>47</v>
      </c>
      <c r="I39" s="17" t="s">
        <v>89</v>
      </c>
      <c r="J39" s="18" t="s">
        <v>81</v>
      </c>
      <c r="K39" s="19" t="s">
        <v>91</v>
      </c>
      <c r="L39" s="18">
        <v>0</v>
      </c>
      <c r="M39" s="18">
        <v>4663.08</v>
      </c>
      <c r="N39" s="18">
        <v>9326.16</v>
      </c>
      <c r="O39" s="18">
        <f>2211.24+6874.32-4663.08</f>
        <v>4422.4799999999996</v>
      </c>
      <c r="P39" s="18">
        <f t="shared" si="0"/>
        <v>9566.76</v>
      </c>
    </row>
    <row r="40" spans="1:16" s="4" customFormat="1" ht="24.75" customHeight="1">
      <c r="A40" s="13" t="s">
        <v>126</v>
      </c>
      <c r="B40" s="14"/>
      <c r="C40" s="14"/>
      <c r="D40" s="14"/>
      <c r="E40" s="14"/>
      <c r="F40" s="15" t="s">
        <v>82</v>
      </c>
      <c r="G40" s="16" t="s">
        <v>135</v>
      </c>
      <c r="H40" s="16" t="s">
        <v>47</v>
      </c>
      <c r="I40" s="17" t="s">
        <v>94</v>
      </c>
      <c r="J40" s="18" t="s">
        <v>81</v>
      </c>
      <c r="K40" s="20" t="s">
        <v>127</v>
      </c>
      <c r="L40" s="18">
        <v>0</v>
      </c>
      <c r="M40" s="18">
        <v>3713.11</v>
      </c>
      <c r="N40" s="18">
        <v>7426.22</v>
      </c>
      <c r="O40" s="18">
        <f>1804.78+5497.89-3713.11</f>
        <v>3589.56</v>
      </c>
      <c r="P40" s="18">
        <f>+M40+N40-O40</f>
        <v>7549.77</v>
      </c>
    </row>
    <row r="41" spans="1:16" s="4" customFormat="1" ht="24.75" customHeight="1">
      <c r="A41" s="13" t="s">
        <v>97</v>
      </c>
      <c r="B41" s="14"/>
      <c r="C41" s="14"/>
      <c r="D41" s="14"/>
      <c r="E41" s="14"/>
      <c r="F41" s="15" t="s">
        <v>82</v>
      </c>
      <c r="G41" s="16" t="s">
        <v>135</v>
      </c>
      <c r="H41" s="16" t="s">
        <v>47</v>
      </c>
      <c r="I41" s="17" t="s">
        <v>98</v>
      </c>
      <c r="J41" s="18" t="s">
        <v>81</v>
      </c>
      <c r="K41" s="20" t="s">
        <v>99</v>
      </c>
      <c r="L41" s="18">
        <v>0</v>
      </c>
      <c r="M41" s="18">
        <v>4038.3</v>
      </c>
      <c r="N41" s="18">
        <v>8076.59</v>
      </c>
      <c r="O41" s="18">
        <f>1939.75+5958.05-4038.3</f>
        <v>3859.5</v>
      </c>
      <c r="P41" s="18">
        <f t="shared" si="0"/>
        <v>8255.39</v>
      </c>
    </row>
    <row r="42" spans="1:16" s="4" customFormat="1" ht="24.75" customHeight="1">
      <c r="A42" s="13" t="s">
        <v>108</v>
      </c>
      <c r="B42" s="14"/>
      <c r="C42" s="14"/>
      <c r="D42" s="14"/>
      <c r="E42" s="14"/>
      <c r="F42" s="15" t="s">
        <v>82</v>
      </c>
      <c r="G42" s="16" t="s">
        <v>135</v>
      </c>
      <c r="H42" s="16" t="s">
        <v>47</v>
      </c>
      <c r="I42" s="17" t="s">
        <v>100</v>
      </c>
      <c r="J42" s="18" t="s">
        <v>81</v>
      </c>
      <c r="K42" s="20" t="s">
        <v>110</v>
      </c>
      <c r="L42" s="18">
        <v>0</v>
      </c>
      <c r="M42" s="18">
        <v>3926.12</v>
      </c>
      <c r="N42" s="18">
        <v>7852.24</v>
      </c>
      <c r="O42" s="18">
        <f>1910.19+5836.31-3926.12</f>
        <v>3820.38</v>
      </c>
      <c r="P42" s="18">
        <f t="shared" si="0"/>
        <v>7957.9800000000005</v>
      </c>
    </row>
    <row r="43" spans="1:16" s="4" customFormat="1" ht="24.75" customHeight="1">
      <c r="A43" s="13" t="s">
        <v>122</v>
      </c>
      <c r="B43" s="14"/>
      <c r="C43" s="14"/>
      <c r="D43" s="14"/>
      <c r="E43" s="14"/>
      <c r="F43" s="15" t="s">
        <v>82</v>
      </c>
      <c r="G43" s="16" t="s">
        <v>135</v>
      </c>
      <c r="H43" s="16" t="s">
        <v>47</v>
      </c>
      <c r="I43" s="17" t="s">
        <v>124</v>
      </c>
      <c r="J43" s="18" t="s">
        <v>81</v>
      </c>
      <c r="K43" s="20" t="s">
        <v>128</v>
      </c>
      <c r="L43" s="18">
        <v>0</v>
      </c>
      <c r="M43" s="18">
        <v>3149.87</v>
      </c>
      <c r="N43" s="18">
        <v>6299.73</v>
      </c>
      <c r="O43" s="18">
        <f>1308.53+4458.4-3149.87</f>
        <v>2617.0599999999995</v>
      </c>
      <c r="P43" s="18">
        <f>+M43+N43-O43</f>
        <v>6832.5399999999991</v>
      </c>
    </row>
    <row r="44" spans="1:16" s="4" customFormat="1" ht="24.75" customHeight="1">
      <c r="A44" s="13" t="s">
        <v>133</v>
      </c>
      <c r="B44" s="14"/>
      <c r="C44" s="14"/>
      <c r="D44" s="14"/>
      <c r="E44" s="14"/>
      <c r="F44" s="15" t="s">
        <v>82</v>
      </c>
      <c r="G44" s="16" t="s">
        <v>135</v>
      </c>
      <c r="H44" s="16" t="s">
        <v>47</v>
      </c>
      <c r="I44" s="17" t="s">
        <v>109</v>
      </c>
      <c r="J44" s="18" t="s">
        <v>81</v>
      </c>
      <c r="K44" s="20" t="s">
        <v>134</v>
      </c>
      <c r="L44" s="18">
        <v>0</v>
      </c>
      <c r="M44" s="18">
        <f>972.18-243.05</f>
        <v>729.12999999999988</v>
      </c>
      <c r="N44" s="18">
        <v>5833.09</v>
      </c>
      <c r="O44" s="18">
        <f>1132.84+315.06-243.05</f>
        <v>1204.8499999999999</v>
      </c>
      <c r="P44" s="18">
        <f t="shared" si="0"/>
        <v>5357.3700000000008</v>
      </c>
    </row>
    <row r="45" spans="1:16" s="4" customFormat="1" ht="24.75" customHeight="1">
      <c r="A45" s="13" t="s">
        <v>112</v>
      </c>
      <c r="B45" s="14"/>
      <c r="C45" s="14"/>
      <c r="D45" s="14"/>
      <c r="E45" s="14"/>
      <c r="F45" s="15" t="s">
        <v>82</v>
      </c>
      <c r="G45" s="16" t="s">
        <v>135</v>
      </c>
      <c r="H45" s="16" t="s">
        <v>47</v>
      </c>
      <c r="I45" s="17" t="s">
        <v>111</v>
      </c>
      <c r="J45" s="18" t="s">
        <v>81</v>
      </c>
      <c r="K45" s="20" t="s">
        <v>113</v>
      </c>
      <c r="L45" s="18">
        <v>0</v>
      </c>
      <c r="M45" s="18">
        <v>3149.87</v>
      </c>
      <c r="N45" s="18">
        <v>6299.73</v>
      </c>
      <c r="O45" s="18">
        <f>1308.53+4458.4-3149.87</f>
        <v>2617.0599999999995</v>
      </c>
      <c r="P45" s="18">
        <f>+M45+N45-O45</f>
        <v>6832.5399999999991</v>
      </c>
    </row>
    <row r="46" spans="1:16" s="4" customFormat="1" ht="24.75" customHeight="1">
      <c r="A46" s="2"/>
      <c r="B46" s="1"/>
      <c r="C46" s="1"/>
      <c r="D46" s="1"/>
      <c r="E46" s="1"/>
      <c r="F46" s="2"/>
      <c r="G46" s="2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24.75" customHeight="1">
      <c r="A47" s="10" t="s">
        <v>70</v>
      </c>
      <c r="B47" s="1"/>
      <c r="C47" s="1"/>
      <c r="D47" s="1" t="s">
        <v>121</v>
      </c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9" spans="1:16" s="4" customFormat="1" ht="24.75" customHeight="1">
      <c r="A49" s="10" t="s">
        <v>71</v>
      </c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1" t="s">
        <v>72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73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74</v>
      </c>
      <c r="B52" s="1"/>
      <c r="C52" s="1"/>
      <c r="D52" s="1"/>
      <c r="E52" s="1"/>
      <c r="F52" s="1"/>
      <c r="G52" s="1"/>
      <c r="H52" s="2"/>
      <c r="I52" s="3"/>
      <c r="J52" s="1"/>
      <c r="K52" s="12" t="s">
        <v>80</v>
      </c>
      <c r="L52" s="35">
        <f ca="1">TODAY()</f>
        <v>45301</v>
      </c>
      <c r="M52" s="35"/>
      <c r="N52" s="1"/>
      <c r="O52" s="1"/>
      <c r="P52" s="1"/>
    </row>
    <row r="53" spans="1:16" s="4" customFormat="1" ht="24.75" customHeight="1">
      <c r="A53" s="11" t="s">
        <v>75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4.75" customHeight="1">
      <c r="A54" s="11" t="s">
        <v>76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79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107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102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9" spans="1:16" s="4" customFormat="1" ht="24.75" customHeight="1">
      <c r="A59" s="5" t="s">
        <v>77</v>
      </c>
      <c r="B59" s="1"/>
      <c r="C59" s="1"/>
      <c r="D59" s="1"/>
      <c r="E59" s="1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</row>
  </sheetData>
  <autoFilter ref="A10:P45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2:M52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8" r:id="rId11"/>
    <hyperlink ref="K41" r:id="rId12"/>
    <hyperlink ref="K18" r:id="rId13" display="jorge.faco@igh.com.br"/>
    <hyperlink ref="K17" r:id="rId14" display="geraldo.brito@igh.org.br"/>
    <hyperlink ref="K34" r:id="rId15"/>
    <hyperlink ref="K42" r:id="rId16"/>
    <hyperlink ref="K45" r:id="rId17"/>
    <hyperlink ref="K27" r:id="rId18"/>
    <hyperlink ref="K26" r:id="rId19"/>
    <hyperlink ref="K28" r:id="rId20"/>
    <hyperlink ref="K36" r:id="rId21"/>
    <hyperlink ref="K40" r:id="rId22"/>
    <hyperlink ref="K44" r:id="rId23"/>
    <hyperlink ref="K33" r:id="rId24"/>
  </hyperlinks>
  <printOptions horizontalCentered="1"/>
  <pageMargins left="0.19685039370078741" right="0.19685039370078741" top="0.39370078740157483" bottom="0.19685039370078741" header="0" footer="0"/>
  <pageSetup paperSize="9" scale="45" fitToHeight="0" pageOrder="overThenDown" orientation="landscape" useFirstPageNumber="1" r:id="rId25"/>
  <ignoredErrors>
    <ignoredError sqref="F29 F32 F24 F25 F30 F31" numberStoredAsText="1"/>
  </ignoredErrors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2024-01-10T13:50:38Z</cp:lastPrinted>
  <dcterms:created xsi:type="dcterms:W3CDTF">2022-01-25T16:42:27Z</dcterms:created>
  <dcterms:modified xsi:type="dcterms:W3CDTF">2024-01-10T13:52:25Z</dcterms:modified>
</cp:coreProperties>
</file>