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1. HEMU\11. Prestação de Contas\11.7 - Despesa administrativa quando OS e unidade gerida se situarem em localidades diversas\2023\"/>
    </mc:Choice>
  </mc:AlternateContent>
  <bookViews>
    <workbookView xWindow="0" yWindow="0" windowWidth="20490" windowHeight="7335"/>
  </bookViews>
  <sheets>
    <sheet name="ERG" sheetId="1" r:id="rId1"/>
    <sheet name="RATEIO ANALÍTICO" sheetId="2" r:id="rId2"/>
  </sheets>
  <externalReferences>
    <externalReference r:id="rId3"/>
  </externalReferences>
  <definedNames>
    <definedName name="_xlnm._FilterDatabase" localSheetId="1" hidden="1">'RATEIO ANALÍTICO'!$A$1:$I$100</definedName>
    <definedName name="_xlnm.Print_Area" localSheetId="0">ERG!$A$1:$E$36</definedName>
    <definedName name="_xlnm.Print_Area" localSheetId="1">'RATEIO ANALÍTICO'!$A$1:$I$100</definedName>
    <definedName name="_xlnm.Print_Titles" localSheetId="1">'RATEIO ANALÍTICO'!$1:$1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2" i="2" l="1"/>
  <c r="H111" i="2"/>
  <c r="H110" i="2"/>
  <c r="H109" i="2"/>
  <c r="H108" i="2"/>
  <c r="H107" i="2"/>
  <c r="H106" i="2"/>
  <c r="G106" i="2"/>
  <c r="H105" i="2"/>
  <c r="G105" i="2"/>
  <c r="H104" i="2"/>
  <c r="G104" i="2"/>
  <c r="H103" i="2"/>
  <c r="G103" i="2"/>
  <c r="H102" i="2"/>
  <c r="G102" i="2"/>
  <c r="H101" i="2"/>
  <c r="G101" i="2"/>
  <c r="H100" i="2"/>
  <c r="H99" i="2"/>
  <c r="H98" i="2"/>
  <c r="H97" i="2"/>
  <c r="H96" i="2"/>
  <c r="H95" i="2"/>
  <c r="H94" i="2"/>
  <c r="H93" i="2"/>
  <c r="G93" i="2"/>
  <c r="H92" i="2"/>
  <c r="G92" i="2"/>
  <c r="H91" i="2"/>
  <c r="G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G73" i="2"/>
  <c r="H72" i="2"/>
  <c r="G72" i="2"/>
  <c r="H71" i="2"/>
  <c r="G71" i="2"/>
  <c r="H70" i="2"/>
  <c r="G70" i="2"/>
  <c r="H69" i="2"/>
  <c r="G69" i="2"/>
  <c r="H68" i="2"/>
  <c r="H67" i="2"/>
  <c r="H66" i="2"/>
  <c r="H65" i="2"/>
  <c r="H64" i="2"/>
  <c r="H63" i="2"/>
  <c r="H62" i="2"/>
  <c r="H61" i="2"/>
  <c r="H60" i="2"/>
  <c r="G60" i="2"/>
  <c r="H59" i="2"/>
  <c r="G59" i="2"/>
  <c r="H58" i="2"/>
  <c r="G58" i="2"/>
  <c r="H57" i="2"/>
  <c r="H56" i="2"/>
  <c r="H55" i="2"/>
  <c r="G55" i="2"/>
  <c r="H54" i="2"/>
  <c r="G54" i="2"/>
  <c r="H53" i="2"/>
  <c r="G53" i="2"/>
  <c r="H52" i="2"/>
  <c r="G52" i="2"/>
  <c r="H51" i="2"/>
  <c r="G51" i="2"/>
  <c r="H50" i="2"/>
  <c r="G50" i="2"/>
  <c r="H49" i="2"/>
  <c r="G49" i="2"/>
  <c r="H48" i="2"/>
  <c r="H47" i="2"/>
  <c r="H46" i="2"/>
  <c r="G46" i="2"/>
  <c r="H45" i="2"/>
  <c r="G45" i="2"/>
  <c r="H44" i="2"/>
  <c r="G44" i="2"/>
  <c r="H43" i="2"/>
  <c r="H42" i="2"/>
  <c r="H41" i="2"/>
  <c r="H40" i="2"/>
  <c r="H39" i="2"/>
  <c r="H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H30" i="2"/>
  <c r="H29" i="2"/>
  <c r="H28" i="2"/>
  <c r="H27" i="2"/>
  <c r="H26" i="2"/>
  <c r="H25" i="2"/>
  <c r="H24" i="2"/>
  <c r="G24" i="2"/>
  <c r="H23" i="2"/>
  <c r="G23" i="2"/>
  <c r="H22" i="2"/>
  <c r="G22" i="2"/>
  <c r="H21" i="2"/>
  <c r="H20" i="2"/>
  <c r="H19" i="2"/>
  <c r="H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H10" i="2"/>
  <c r="H9" i="2"/>
  <c r="H8" i="2"/>
  <c r="G8" i="2"/>
  <c r="H7" i="2"/>
  <c r="G7" i="2"/>
  <c r="H6" i="2"/>
  <c r="G6" i="2"/>
  <c r="H5" i="2"/>
  <c r="H4" i="2"/>
  <c r="G4" i="2"/>
  <c r="H3" i="2"/>
  <c r="G3" i="2"/>
  <c r="H2" i="2"/>
  <c r="G2" i="2"/>
  <c r="D21" i="1" l="1"/>
  <c r="D23" i="1" l="1"/>
  <c r="D33" i="1" l="1"/>
  <c r="D27" i="1"/>
  <c r="C33" i="1" l="1"/>
</calcChain>
</file>

<file path=xl/sharedStrings.xml><?xml version="1.0" encoding="utf-8"?>
<sst xmlns="http://schemas.openxmlformats.org/spreadsheetml/2006/main" count="430" uniqueCount="181">
  <si>
    <t>Pessoal</t>
  </si>
  <si>
    <t>Serviços</t>
  </si>
  <si>
    <t>Materiais</t>
  </si>
  <si>
    <t>Concessionárias (água, luz e telefone)</t>
  </si>
  <si>
    <t>Tributos, Taxas e Contribuições</t>
  </si>
  <si>
    <t>Outras Saídas</t>
  </si>
  <si>
    <t>Rescisões Trabalhistas</t>
  </si>
  <si>
    <t>Despesas Gerais</t>
  </si>
  <si>
    <t>Despesas com Viagens</t>
  </si>
  <si>
    <t>Aluguéis</t>
  </si>
  <si>
    <t>Encargos sobre Folha de Pagamento</t>
  </si>
  <si>
    <t>Passagens e Hospedagens</t>
  </si>
  <si>
    <t>TOTAL (GASTOS)</t>
  </si>
  <si>
    <t>HEAPA</t>
  </si>
  <si>
    <t>TOTAL</t>
  </si>
  <si>
    <t>HEMNSL</t>
  </si>
  <si>
    <t>UNIDADE</t>
  </si>
  <si>
    <t>RATEIO</t>
  </si>
  <si>
    <t>HEMU</t>
  </si>
  <si>
    <t xml:space="preserve">PRESTAÇÃO DE CONTAS </t>
  </si>
  <si>
    <t>ESCRITÓRIO REGINAL GOIÁS - ERG</t>
  </si>
  <si>
    <t>ASSINATURA DO RESPONSÁVEL:</t>
  </si>
  <si>
    <t>Limite 3%</t>
  </si>
  <si>
    <t>Vlr Ressarcimento</t>
  </si>
  <si>
    <t>Documento</t>
  </si>
  <si>
    <t>Nome</t>
  </si>
  <si>
    <t>CNPJ/CPF</t>
  </si>
  <si>
    <t>Banco</t>
  </si>
  <si>
    <t>Baixa</t>
  </si>
  <si>
    <t>Vlr Original</t>
  </si>
  <si>
    <t>Vlr Baixado</t>
  </si>
  <si>
    <t>DE - PARA</t>
  </si>
  <si>
    <t>Natureza Financeira</t>
  </si>
  <si>
    <t>INSTITUTO DE GESTAO E HUMANIZACAO</t>
  </si>
  <si>
    <t>11.858.570/0004-86</t>
  </si>
  <si>
    <t>Transferência HEAPA</t>
  </si>
  <si>
    <t>11.858.570/0002-14</t>
  </si>
  <si>
    <t>Transferência HEMU</t>
  </si>
  <si>
    <t>11.858.570/0005-67</t>
  </si>
  <si>
    <t>Transferência HEMNSL</t>
  </si>
  <si>
    <t>PAPELARIA SHALON EIRELI</t>
  </si>
  <si>
    <t>Materiais de Expediente</t>
  </si>
  <si>
    <t>SB TRAVEL VIAGENS E TURISMO LTDA</t>
  </si>
  <si>
    <t>11.028.785/0001-27</t>
  </si>
  <si>
    <t>Outros Serviços</t>
  </si>
  <si>
    <t>ERG - GOIAS</t>
  </si>
  <si>
    <t>11.858.570/0017-09</t>
  </si>
  <si>
    <t>Rescisões</t>
  </si>
  <si>
    <t>SRS PUBLICIDADE LTDA</t>
  </si>
  <si>
    <t>03.301.241/0001-69</t>
  </si>
  <si>
    <t>Despesas Brindes, Eventos e Publicações</t>
  </si>
  <si>
    <t>J SOBRAL SERVIÇOS ADMNISTRATIVOS LTDA</t>
  </si>
  <si>
    <t>40.147.908/0001-47</t>
  </si>
  <si>
    <t>Serviço de Gestão e Administração</t>
  </si>
  <si>
    <t>Serviços Advocaticios</t>
  </si>
  <si>
    <t>CAIXA ECONOMICA FEDERAL</t>
  </si>
  <si>
    <t>00.360.305/0001-04</t>
  </si>
  <si>
    <t>FGTS</t>
  </si>
  <si>
    <t>Salarios e Ordenados</t>
  </si>
  <si>
    <t>CLARO S.A.</t>
  </si>
  <si>
    <t>40.432.544/0436-28</t>
  </si>
  <si>
    <t>Telefone</t>
  </si>
  <si>
    <t>FABIO TEIXEIRA</t>
  </si>
  <si>
    <t>026.614.201-00</t>
  </si>
  <si>
    <t>Aluguel de Imóveis</t>
  </si>
  <si>
    <t>NEW WAY LTDA - EPP</t>
  </si>
  <si>
    <t>03.721.661/0001-02</t>
  </si>
  <si>
    <t>MY CONSULTORIA EMPRESARIAL LTDA</t>
  </si>
  <si>
    <t>23.007.068/0001-06</t>
  </si>
  <si>
    <t>LY CONSULTORIA EM COMUNICAÇÃO E TECNOLOGIA LTDA</t>
  </si>
  <si>
    <t>38.479.962/0001-48</t>
  </si>
  <si>
    <t>Serviço de Manutenção Software/Hardware</t>
  </si>
  <si>
    <t>SIGEVALDO SANTANA DE JESUS - ME</t>
  </si>
  <si>
    <t>26.749.520/0001-95</t>
  </si>
  <si>
    <t>ADVICE GROUP OUTSOURCING CONTABIL LTDA</t>
  </si>
  <si>
    <t>36.517.634/0001-63</t>
  </si>
  <si>
    <t>DECONT SERVICOS DE CONTABILIDADE LTDA</t>
  </si>
  <si>
    <t>EQUATORIAL GOIAS DISTRIBUIDORA DE ENERGIA S/A</t>
  </si>
  <si>
    <t>01.543.032/0001-04</t>
  </si>
  <si>
    <t>Energia Elétrica</t>
  </si>
  <si>
    <t xml:space="preserve">PREFEITURA MUNICIPAL DE GOIANIA </t>
  </si>
  <si>
    <t>Despesas com Unidade</t>
  </si>
  <si>
    <t>INSTITUTO DE PROMOCAO HUMANA, APRENDIZAGEM E CULTURA</t>
  </si>
  <si>
    <t>11.595.331/0001-38</t>
  </si>
  <si>
    <t>Vale Transporte</t>
  </si>
  <si>
    <t>Férias</t>
  </si>
  <si>
    <t>STS SINDICATO TRAB SERV SAUDE REDE PRIVADA DE GOIANIA E CIDADES VIZINHA</t>
  </si>
  <si>
    <t>26.619.254/0001-86</t>
  </si>
  <si>
    <t>Taxas e Emolumentos</t>
  </si>
  <si>
    <t>BRADESCO S/A</t>
  </si>
  <si>
    <t>Tarifas bancárias</t>
  </si>
  <si>
    <t>SECRETARIA DA RECEITA FEDERAL DO BRASIL</t>
  </si>
  <si>
    <t>00.394.460/0058-87</t>
  </si>
  <si>
    <t>IRRF S/FOLHA</t>
  </si>
  <si>
    <t>INSTITUTO NACIONAL DO SEGURO SOCIAL</t>
  </si>
  <si>
    <t>29.979.036/0001-40</t>
  </si>
  <si>
    <t>INSS S/FOLHA</t>
  </si>
  <si>
    <t>GASPARI TREINAMENTO LTDA - ME</t>
  </si>
  <si>
    <t>13.466.179/0001-19</t>
  </si>
  <si>
    <t>ACDIAS CONSULTORIA EM GESTAO LTDA</t>
  </si>
  <si>
    <t>48.668.742/0001-16</t>
  </si>
  <si>
    <t>PAPELARIA DINAMICA LTDA</t>
  </si>
  <si>
    <t>CONDIAS CONSULTORIA EMPRESARIAL LTDA</t>
  </si>
  <si>
    <t>32.186.158/0001-94</t>
  </si>
  <si>
    <t>JRV SERVICOS LTDA - ME</t>
  </si>
  <si>
    <t>DURAXX DURAXX TECNOLOGIA E COMERCIO LTDA</t>
  </si>
  <si>
    <t>08.208.805/0001-37</t>
  </si>
  <si>
    <t>41.472.335/0001-90</t>
  </si>
  <si>
    <t>Aquisição Demais Ativo Fixo</t>
  </si>
  <si>
    <t>0000236265-A</t>
  </si>
  <si>
    <t>00.063.719/0003-33</t>
  </si>
  <si>
    <t>5712</t>
  </si>
  <si>
    <t>8226</t>
  </si>
  <si>
    <t>2312150161000</t>
  </si>
  <si>
    <t>01.612.092/0001-23</t>
  </si>
  <si>
    <t>15600</t>
  </si>
  <si>
    <t>15601</t>
  </si>
  <si>
    <t>2479</t>
  </si>
  <si>
    <t>112023</t>
  </si>
  <si>
    <t>ISS</t>
  </si>
  <si>
    <t>2212567363-A</t>
  </si>
  <si>
    <t>SANEAMENTO DE GOIAS S/A</t>
  </si>
  <si>
    <t>01.616.929/0001-02</t>
  </si>
  <si>
    <t>Agua e Esgoto</t>
  </si>
  <si>
    <t>0000005873-A</t>
  </si>
  <si>
    <t>13.036.711/0001-68</t>
  </si>
  <si>
    <t>0000103104-A</t>
  </si>
  <si>
    <t>000010310401</t>
  </si>
  <si>
    <t>0000011313/01</t>
  </si>
  <si>
    <t>0000043282-A</t>
  </si>
  <si>
    <t>0000005315-A</t>
  </si>
  <si>
    <t>0056283446-A</t>
  </si>
  <si>
    <t>0000000166/01</t>
  </si>
  <si>
    <t>0000000245/01</t>
  </si>
  <si>
    <t>0000006543/01</t>
  </si>
  <si>
    <t>0000002980/01</t>
  </si>
  <si>
    <t>5742</t>
  </si>
  <si>
    <t>2849</t>
  </si>
  <si>
    <t>0000000565/01</t>
  </si>
  <si>
    <t>0000000061/01</t>
  </si>
  <si>
    <t>4340</t>
  </si>
  <si>
    <t>0000044084-A</t>
  </si>
  <si>
    <t>0000044043-A</t>
  </si>
  <si>
    <t>0000044090-A</t>
  </si>
  <si>
    <t>0000003071/01</t>
  </si>
  <si>
    <t>0000003054/01</t>
  </si>
  <si>
    <t>0000003058/01</t>
  </si>
  <si>
    <t>15651</t>
  </si>
  <si>
    <t>0000000013/01</t>
  </si>
  <si>
    <t>109829</t>
  </si>
  <si>
    <t>824909</t>
  </si>
  <si>
    <t>99057</t>
  </si>
  <si>
    <t>99391</t>
  </si>
  <si>
    <t>109958</t>
  </si>
  <si>
    <t>109959</t>
  </si>
  <si>
    <t>109960</t>
  </si>
  <si>
    <t>110527</t>
  </si>
  <si>
    <t>110656</t>
  </si>
  <si>
    <t>110657</t>
  </si>
  <si>
    <t>0081209584-A</t>
  </si>
  <si>
    <t>0000704856-A</t>
  </si>
  <si>
    <t>UP BRASIL ADMINISTRACAO E SERVICOS LTDA.</t>
  </si>
  <si>
    <t>02.959.392/0001-46</t>
  </si>
  <si>
    <t>0000044031-A</t>
  </si>
  <si>
    <t>335503095</t>
  </si>
  <si>
    <t>SECRETARIA DE ESTADO DA FAZENDA-GO</t>
  </si>
  <si>
    <t>01.409.655/0001-80</t>
  </si>
  <si>
    <t>0000000690/01</t>
  </si>
  <si>
    <t>17.605.430/0001-30</t>
  </si>
  <si>
    <t>0000237458-A</t>
  </si>
  <si>
    <t>0000000839-B</t>
  </si>
  <si>
    <t>0000000042/01</t>
  </si>
  <si>
    <t>0000008564/01</t>
  </si>
  <si>
    <t>0000000528/01</t>
  </si>
  <si>
    <t>0000003035/01</t>
  </si>
  <si>
    <t>8270</t>
  </si>
  <si>
    <t>0001424886-A</t>
  </si>
  <si>
    <t>15688</t>
  </si>
  <si>
    <t>0000000892-A</t>
  </si>
  <si>
    <t>2247</t>
  </si>
  <si>
    <t>4351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</si>
</sst>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416]mmm\-yy;@"/>
    <numFmt numFmtId="165" formatCode="&quot; &quot;#,##0.00&quot; &quot;;&quot;-&quot;#,##0.00&quot; &quot;;&quot; -&quot;00&quot; &quot;;&quot; &quot;@&quot; &quot;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Liberation Sans"/>
    </font>
    <font>
      <u/>
      <sz val="11"/>
      <color rgb="FF0563C1"/>
      <name val="Liberation Sans"/>
    </font>
    <font>
      <b/>
      <sz val="10"/>
      <color rgb="FFFF0000"/>
      <name val="Arial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8EB4E3"/>
        <bgColor rgb="FF95B3D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164" fontId="4" fillId="0" borderId="1" xfId="0" applyNumberFormat="1" applyFont="1" applyBorder="1" applyAlignment="1">
      <alignment horizontal="center" vertical="center"/>
    </xf>
    <xf numFmtId="43" fontId="5" fillId="0" borderId="1" xfId="1" applyFont="1" applyBorder="1" applyAlignment="1">
      <alignment horizontal="left" wrapText="1"/>
    </xf>
    <xf numFmtId="0" fontId="3" fillId="0" borderId="0" xfId="0" applyFont="1" applyAlignment="1">
      <alignment horizontal="left"/>
    </xf>
    <xf numFmtId="40" fontId="5" fillId="0" borderId="0" xfId="0" applyNumberFormat="1" applyFont="1" applyAlignment="1">
      <alignment horizontal="left" wrapText="1"/>
    </xf>
    <xf numFmtId="40" fontId="4" fillId="0" borderId="0" xfId="0" applyNumberFormat="1" applyFont="1" applyAlignment="1">
      <alignment horizontal="center"/>
    </xf>
    <xf numFmtId="0" fontId="4" fillId="0" borderId="1" xfId="0" applyFont="1" applyBorder="1"/>
    <xf numFmtId="9" fontId="5" fillId="0" borderId="1" xfId="0" applyNumberFormat="1" applyFont="1" applyBorder="1" applyAlignment="1">
      <alignment horizontal="center" wrapText="1"/>
    </xf>
    <xf numFmtId="43" fontId="5" fillId="0" borderId="1" xfId="1" applyFont="1" applyBorder="1" applyAlignment="1">
      <alignment horizontal="right"/>
    </xf>
    <xf numFmtId="4" fontId="4" fillId="3" borderId="3" xfId="0" applyNumberFormat="1" applyFont="1" applyFill="1" applyBorder="1" applyAlignment="1">
      <alignment horizontal="right" wrapText="1"/>
    </xf>
    <xf numFmtId="0" fontId="4" fillId="0" borderId="0" xfId="2" applyFont="1" applyAlignment="1">
      <alignment vertical="center"/>
    </xf>
    <xf numFmtId="43" fontId="5" fillId="4" borderId="1" xfId="1" applyFont="1" applyFill="1" applyBorder="1" applyAlignment="1">
      <alignment horizontal="center" wrapText="1"/>
    </xf>
    <xf numFmtId="4" fontId="4" fillId="3" borderId="1" xfId="0" applyNumberFormat="1" applyFont="1" applyFill="1" applyBorder="1" applyAlignment="1">
      <alignment wrapText="1"/>
    </xf>
    <xf numFmtId="4" fontId="4" fillId="4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right" wrapText="1"/>
    </xf>
    <xf numFmtId="43" fontId="5" fillId="0" borderId="3" xfId="1" applyFont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49" fontId="9" fillId="5" borderId="5" xfId="0" applyNumberFormat="1" applyFont="1" applyFill="1" applyBorder="1" applyAlignment="1" applyProtection="1">
      <alignment horizontal="center" vertical="center" wrapText="1" readingOrder="1"/>
    </xf>
    <xf numFmtId="49" fontId="9" fillId="5" borderId="5" xfId="0" applyNumberFormat="1" applyFont="1" applyFill="1" applyBorder="1" applyAlignment="1" applyProtection="1">
      <alignment horizontal="center" vertical="center" readingOrder="1"/>
    </xf>
    <xf numFmtId="49" fontId="9" fillId="6" borderId="5" xfId="0" applyNumberFormat="1" applyFont="1" applyFill="1" applyBorder="1" applyAlignment="1" applyProtection="1">
      <alignment horizontal="left" vertical="center" readingOrder="1"/>
    </xf>
    <xf numFmtId="0" fontId="9" fillId="6" borderId="5" xfId="0" applyNumberFormat="1" applyFont="1" applyFill="1" applyBorder="1" applyAlignment="1" applyProtection="1">
      <alignment horizontal="center" vertical="center" readingOrder="1"/>
    </xf>
    <xf numFmtId="14" fontId="9" fillId="6" borderId="5" xfId="0" applyNumberFormat="1" applyFont="1" applyFill="1" applyBorder="1" applyAlignment="1" applyProtection="1">
      <alignment horizontal="left" vertical="center" readingOrder="1"/>
    </xf>
    <xf numFmtId="4" fontId="9" fillId="6" borderId="5" xfId="0" applyNumberFormat="1" applyFont="1" applyFill="1" applyBorder="1" applyAlignment="1" applyProtection="1">
      <alignment horizontal="right" vertical="center" readingOrder="1"/>
    </xf>
    <xf numFmtId="4" fontId="9" fillId="0" borderId="5" xfId="0" applyNumberFormat="1" applyFont="1" applyFill="1" applyBorder="1" applyAlignment="1" applyProtection="1">
      <alignment horizontal="right" vertical="center" readingOrder="1"/>
    </xf>
    <xf numFmtId="14" fontId="9" fillId="6" borderId="5" xfId="0" applyNumberFormat="1" applyFont="1" applyFill="1" applyBorder="1" applyAlignment="1" applyProtection="1">
      <alignment horizontal="center" vertical="center" readingOrder="1"/>
    </xf>
    <xf numFmtId="0" fontId="0" fillId="0" borderId="0" xfId="0" applyAlignment="1">
      <alignment horizontal="center" readingOrder="1"/>
    </xf>
    <xf numFmtId="0" fontId="5" fillId="0" borderId="4" xfId="0" applyFont="1" applyBorder="1" applyAlignment="1"/>
    <xf numFmtId="0" fontId="5" fillId="0" borderId="3" xfId="0" applyFont="1" applyBorder="1" applyAlignment="1"/>
    <xf numFmtId="4" fontId="4" fillId="3" borderId="1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49" fontId="9" fillId="0" borderId="5" xfId="0" applyNumberFormat="1" applyFont="1" applyFill="1" applyBorder="1" applyAlignment="1" applyProtection="1">
      <alignment horizontal="left" vertical="center" readingOrder="1"/>
    </xf>
    <xf numFmtId="0" fontId="9" fillId="0" borderId="5" xfId="0" applyNumberFormat="1" applyFont="1" applyFill="1" applyBorder="1" applyAlignment="1" applyProtection="1">
      <alignment horizontal="center" vertical="center" readingOrder="1"/>
    </xf>
    <xf numFmtId="14" fontId="9" fillId="0" borderId="5" xfId="0" applyNumberFormat="1" applyFont="1" applyFill="1" applyBorder="1" applyAlignment="1" applyProtection="1">
      <alignment horizontal="left" vertical="center" readingOrder="1"/>
    </xf>
    <xf numFmtId="14" fontId="9" fillId="0" borderId="5" xfId="0" applyNumberFormat="1" applyFont="1" applyFill="1" applyBorder="1" applyAlignment="1" applyProtection="1">
      <alignment horizontal="center" vertical="center" readingOrder="1"/>
    </xf>
  </cellXfs>
  <cellStyles count="5">
    <cellStyle name="Hiperlink 2" xfId="4"/>
    <cellStyle name="Normal" xfId="0" builtinId="0"/>
    <cellStyle name="Normal 3" xfId="2"/>
    <cellStyle name="Vírgula" xfId="1" builtinId="3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828675</xdr:colOff>
      <xdr:row>0</xdr:row>
      <xdr:rowOff>95250</xdr:rowOff>
    </xdr:from>
    <xdr:to>
      <xdr:col>4</xdr:col>
      <xdr:colOff>37573</xdr:colOff>
      <xdr:row>3</xdr:row>
      <xdr:rowOff>171450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A033DD69-6DCF-43A7-A2F7-B57FFD59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1275" y="95250"/>
          <a:ext cx="1656823" cy="64770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0</xdr:row>
      <xdr:rowOff>171450</xdr:rowOff>
    </xdr:from>
    <xdr:to>
      <xdr:col>1</xdr:col>
      <xdr:colOff>508636</xdr:colOff>
      <xdr:row>3</xdr:row>
      <xdr:rowOff>133349</xdr:rowOff>
    </xdr:to>
    <xdr:pic>
      <xdr:nvPicPr>
        <xdr:cNvPr id="3" name="Imagem 0" descr="novo logo igh.jpg">
          <a:extLst>
            <a:ext uri="{FF2B5EF4-FFF2-40B4-BE49-F238E27FC236}">
              <a16:creationId xmlns:a16="http://schemas.microsoft.com/office/drawing/2014/main" xmlns="" id="{0C2B436F-2ACC-42FB-959A-9ED236FFF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171450"/>
          <a:ext cx="1051561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rencia/0%20-%20Gerenciamento%20econ&#244;mico-financeiro/Despesas%20Administrativas%20ERG/PC%20DESPESAS%20ADM%20ERG%2012.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"/>
      <sheetName val="RATEIO ANALÍTICO"/>
      <sheetName val="TARIFAS BANCÁRIAS 11.2023"/>
      <sheetName val="TARIFAS BANCÁRIAS 12.2023"/>
      <sheetName val="DE-PARA"/>
      <sheetName val="BASE"/>
    </sheetNames>
    <sheetDataSet>
      <sheetData sheetId="0"/>
      <sheetData sheetId="1"/>
      <sheetData sheetId="2"/>
      <sheetData sheetId="3"/>
      <sheetData sheetId="4">
        <row r="1">
          <cell r="A1" t="str">
            <v>Natureza Financeira</v>
          </cell>
          <cell r="B1" t="str">
            <v>DE-PARA</v>
          </cell>
        </row>
        <row r="2">
          <cell r="A2" t="str">
            <v>Agua e Esgoto</v>
          </cell>
          <cell r="B2" t="str">
            <v>Concessionárias (água, luz e telefone)</v>
          </cell>
        </row>
        <row r="3">
          <cell r="A3" t="str">
            <v>Aluguel de Imóveis</v>
          </cell>
          <cell r="B3" t="str">
            <v>Aluguéis</v>
          </cell>
        </row>
        <row r="4">
          <cell r="A4" t="str">
            <v>Despesas Brindes, Eventos e Publicações</v>
          </cell>
          <cell r="B4" t="str">
            <v>Despesas Gerais</v>
          </cell>
        </row>
        <row r="5">
          <cell r="A5" t="str">
            <v>Despesas com Unidade</v>
          </cell>
          <cell r="B5" t="str">
            <v>Despesas Gerais</v>
          </cell>
        </row>
        <row r="6">
          <cell r="A6" t="str">
            <v>Despesas Gerais de Viagem</v>
          </cell>
          <cell r="B6" t="str">
            <v>Despesas com Viagens</v>
          </cell>
        </row>
        <row r="7">
          <cell r="A7" t="str">
            <v>Energia Elétrica</v>
          </cell>
          <cell r="B7" t="str">
            <v>Concessionárias (água, luz e telefone)</v>
          </cell>
        </row>
        <row r="8">
          <cell r="A8" t="str">
            <v>Férias</v>
          </cell>
          <cell r="B8" t="str">
            <v>Pessoal</v>
          </cell>
        </row>
        <row r="9">
          <cell r="A9" t="str">
            <v>FGTS</v>
          </cell>
          <cell r="B9" t="str">
            <v>Encargos sobre Folha de Pagamento</v>
          </cell>
        </row>
        <row r="10">
          <cell r="A10" t="str">
            <v>INSS S/FOLHA</v>
          </cell>
          <cell r="B10" t="str">
            <v>Pessoal</v>
          </cell>
        </row>
        <row r="11">
          <cell r="A11" t="str">
            <v>IRRF PJ</v>
          </cell>
          <cell r="B11" t="str">
            <v>Tributos, Taxas e Contribuições</v>
          </cell>
        </row>
        <row r="12">
          <cell r="A12" t="str">
            <v>IRRF S/FOLHA</v>
          </cell>
          <cell r="B12" t="str">
            <v>Pessoal</v>
          </cell>
        </row>
        <row r="13">
          <cell r="A13" t="str">
            <v>ENXOVAL</v>
          </cell>
          <cell r="B13" t="str">
            <v>Materiais</v>
          </cell>
        </row>
        <row r="14">
          <cell r="A14" t="str">
            <v>Materiais de Expediente</v>
          </cell>
          <cell r="B14" t="str">
            <v>Materiais</v>
          </cell>
        </row>
        <row r="15">
          <cell r="A15" t="str">
            <v>Materiais de Limpeza</v>
          </cell>
          <cell r="B15" t="str">
            <v>Materiais</v>
          </cell>
        </row>
        <row r="16">
          <cell r="A16" t="str">
            <v>Outros Serviços</v>
          </cell>
          <cell r="B16" t="str">
            <v>Serviços</v>
          </cell>
        </row>
        <row r="17">
          <cell r="A17" t="str">
            <v>Passagens e Hospedagens</v>
          </cell>
          <cell r="B17" t="str">
            <v>Passagens e Hospedagens</v>
          </cell>
        </row>
        <row r="18">
          <cell r="A18" t="str">
            <v>PCC RETIDO</v>
          </cell>
          <cell r="B18" t="str">
            <v>Tributos, Taxas e Contribuições</v>
          </cell>
        </row>
        <row r="19">
          <cell r="A19" t="str">
            <v>Rescisões</v>
          </cell>
          <cell r="B19" t="str">
            <v>Rescisões Trabalhistas</v>
          </cell>
        </row>
        <row r="20">
          <cell r="A20" t="str">
            <v>Transferência HEMU</v>
          </cell>
          <cell r="B20" t="str">
            <v>HEMU</v>
          </cell>
        </row>
        <row r="21">
          <cell r="A21" t="str">
            <v>Transferência HEAPA</v>
          </cell>
          <cell r="B21" t="str">
            <v>HEAPA</v>
          </cell>
        </row>
        <row r="22">
          <cell r="A22" t="str">
            <v>Transferência HEMNSL</v>
          </cell>
          <cell r="B22" t="str">
            <v>HEMNSL</v>
          </cell>
        </row>
        <row r="23">
          <cell r="A23" t="str">
            <v>Salarios e Ordenados</v>
          </cell>
          <cell r="B23" t="str">
            <v>Pessoal</v>
          </cell>
        </row>
        <row r="24">
          <cell r="A24" t="str">
            <v>Serviço de Gestão e Administração</v>
          </cell>
          <cell r="B24" t="str">
            <v>Serviços</v>
          </cell>
        </row>
        <row r="25">
          <cell r="A25" t="str">
            <v>Serviço de Manutenção Software/Hardware</v>
          </cell>
          <cell r="B25" t="str">
            <v>Serviços</v>
          </cell>
        </row>
        <row r="26">
          <cell r="A26" t="str">
            <v>Tarifas Bancárias</v>
          </cell>
          <cell r="B26" t="str">
            <v>Outras Saídas</v>
          </cell>
        </row>
        <row r="27">
          <cell r="A27" t="str">
            <v>Taxas e Emolumentos</v>
          </cell>
          <cell r="B27" t="str">
            <v>Tributos, Taxas e Contribuições</v>
          </cell>
        </row>
        <row r="28">
          <cell r="A28" t="str">
            <v>Telefone</v>
          </cell>
          <cell r="B28" t="str">
            <v>Concessionárias (água, luz e telefone)</v>
          </cell>
        </row>
        <row r="29">
          <cell r="A29" t="str">
            <v>Vale Transporte</v>
          </cell>
          <cell r="B29" t="str">
            <v>Pessoal</v>
          </cell>
        </row>
        <row r="30">
          <cell r="A30" t="str">
            <v>Serviço de Transporte</v>
          </cell>
          <cell r="B30" t="str">
            <v>Serviços</v>
          </cell>
        </row>
        <row r="31">
          <cell r="A31" t="str">
            <v>Serviços de Manutenção Máquinas e Equip.</v>
          </cell>
          <cell r="B31" t="str">
            <v>Serviços</v>
          </cell>
        </row>
        <row r="32">
          <cell r="A32" t="str">
            <v>ISS</v>
          </cell>
          <cell r="B32" t="str">
            <v>Serviços</v>
          </cell>
        </row>
        <row r="33">
          <cell r="A33" t="str">
            <v>Serviços Advocaticios</v>
          </cell>
          <cell r="B33" t="str">
            <v>Serviços</v>
          </cell>
        </row>
        <row r="34">
          <cell r="A34" t="str">
            <v>Bolsa de Estágio e Residentes</v>
          </cell>
          <cell r="B34" t="str">
            <v>Serviços</v>
          </cell>
        </row>
        <row r="35">
          <cell r="A35" t="str">
            <v>Serviço de Limpeza e Higienização</v>
          </cell>
          <cell r="B35" t="str">
            <v>Serviços</v>
          </cell>
        </row>
        <row r="36">
          <cell r="A36" t="str">
            <v>Aquisição Demais Ativo Fixo</v>
          </cell>
          <cell r="B36" t="str">
            <v>Materiais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36"/>
  <sheetViews>
    <sheetView tabSelected="1" workbookViewId="0">
      <selection activeCell="D36" sqref="D36"/>
    </sheetView>
  </sheetViews>
  <sheetFormatPr defaultRowHeight="15"/>
  <cols>
    <col min="2" max="2" width="17.140625" customWidth="1"/>
    <col min="3" max="3" width="18" customWidth="1"/>
    <col min="4" max="4" width="18.7109375" bestFit="1" customWidth="1"/>
  </cols>
  <sheetData>
    <row r="6" spans="2:4" ht="15" customHeight="1">
      <c r="B6" s="31" t="s">
        <v>19</v>
      </c>
      <c r="C6" s="32"/>
      <c r="D6" s="33"/>
    </row>
    <row r="7" spans="2:4" ht="38.25" customHeight="1">
      <c r="B7" s="31" t="s">
        <v>20</v>
      </c>
      <c r="C7" s="32"/>
      <c r="D7" s="33"/>
    </row>
    <row r="8" spans="2:4">
      <c r="B8" s="36"/>
      <c r="C8" s="36"/>
      <c r="D8" s="1">
        <v>45261</v>
      </c>
    </row>
    <row r="9" spans="2:4">
      <c r="B9" s="28" t="s">
        <v>0</v>
      </c>
      <c r="C9" s="29"/>
      <c r="D9" s="2">
        <v>262526.25</v>
      </c>
    </row>
    <row r="10" spans="2:4">
      <c r="B10" s="28" t="s">
        <v>1</v>
      </c>
      <c r="C10" s="29"/>
      <c r="D10" s="2">
        <v>357389.01</v>
      </c>
    </row>
    <row r="11" spans="2:4">
      <c r="B11" s="28" t="s">
        <v>2</v>
      </c>
      <c r="C11" s="29"/>
      <c r="D11" s="2">
        <v>4309.95</v>
      </c>
    </row>
    <row r="12" spans="2:4">
      <c r="B12" s="28" t="s">
        <v>3</v>
      </c>
      <c r="C12" s="29"/>
      <c r="D12" s="2">
        <v>3853.8900000000003</v>
      </c>
    </row>
    <row r="13" spans="2:4">
      <c r="B13" s="28" t="s">
        <v>4</v>
      </c>
      <c r="C13" s="29"/>
      <c r="D13" s="2">
        <v>508.01</v>
      </c>
    </row>
    <row r="14" spans="2:4">
      <c r="B14" s="28" t="s">
        <v>5</v>
      </c>
      <c r="C14" s="29"/>
      <c r="D14" s="2">
        <v>177.44</v>
      </c>
    </row>
    <row r="15" spans="2:4">
      <c r="B15" s="34" t="s">
        <v>6</v>
      </c>
      <c r="C15" s="35"/>
      <c r="D15" s="2">
        <v>20784.18</v>
      </c>
    </row>
    <row r="16" spans="2:4">
      <c r="B16" s="28" t="s">
        <v>7</v>
      </c>
      <c r="C16" s="29"/>
      <c r="D16" s="2">
        <v>1409.9499999999998</v>
      </c>
    </row>
    <row r="17" spans="2:4">
      <c r="B17" s="28" t="s">
        <v>8</v>
      </c>
      <c r="C17" s="29"/>
      <c r="D17" s="2">
        <v>0</v>
      </c>
    </row>
    <row r="18" spans="2:4">
      <c r="B18" s="28" t="s">
        <v>9</v>
      </c>
      <c r="C18" s="29"/>
      <c r="D18" s="2">
        <v>5624.75</v>
      </c>
    </row>
    <row r="19" spans="2:4">
      <c r="B19" s="28" t="s">
        <v>10</v>
      </c>
      <c r="C19" s="29"/>
      <c r="D19" s="2">
        <v>22719.57</v>
      </c>
    </row>
    <row r="20" spans="2:4">
      <c r="B20" s="28" t="s">
        <v>11</v>
      </c>
      <c r="C20" s="29"/>
      <c r="D20" s="2">
        <v>15986.489999999998</v>
      </c>
    </row>
    <row r="21" spans="2:4">
      <c r="B21" s="30" t="s">
        <v>12</v>
      </c>
      <c r="C21" s="30"/>
      <c r="D21" s="16">
        <f>SUM(D9:D20)</f>
        <v>695289.48999999987</v>
      </c>
    </row>
    <row r="22" spans="2:4">
      <c r="B22" s="3"/>
      <c r="C22" s="4"/>
      <c r="D22" s="5"/>
    </row>
    <row r="23" spans="2:4">
      <c r="B23" s="14" t="s">
        <v>16</v>
      </c>
      <c r="C23" s="14" t="s">
        <v>17</v>
      </c>
      <c r="D23" s="15">
        <f>D8</f>
        <v>45261</v>
      </c>
    </row>
    <row r="24" spans="2:4">
      <c r="B24" s="6" t="s">
        <v>18</v>
      </c>
      <c r="C24" s="7">
        <v>0.52</v>
      </c>
      <c r="D24" s="8">
        <v>361550.53479999996</v>
      </c>
    </row>
    <row r="25" spans="2:4">
      <c r="B25" s="6" t="s">
        <v>13</v>
      </c>
      <c r="C25" s="7">
        <v>0.35</v>
      </c>
      <c r="D25" s="8">
        <v>243351.32149999993</v>
      </c>
    </row>
    <row r="26" spans="2:4">
      <c r="B26" s="6" t="s">
        <v>15</v>
      </c>
      <c r="C26" s="7">
        <v>0.13</v>
      </c>
      <c r="D26" s="8">
        <v>90387.633699999991</v>
      </c>
    </row>
    <row r="27" spans="2:4">
      <c r="B27" s="30" t="s">
        <v>14</v>
      </c>
      <c r="C27" s="30"/>
      <c r="D27" s="9">
        <f>SUM(D24:D26)</f>
        <v>695289.48999999987</v>
      </c>
    </row>
    <row r="29" spans="2:4">
      <c r="B29" s="14" t="s">
        <v>16</v>
      </c>
      <c r="C29" s="14" t="s">
        <v>22</v>
      </c>
      <c r="D29" s="15" t="s">
        <v>23</v>
      </c>
    </row>
    <row r="30" spans="2:4">
      <c r="B30" s="6" t="s">
        <v>18</v>
      </c>
      <c r="C30" s="11">
        <v>355713.7</v>
      </c>
      <c r="D30" s="17">
        <v>350184.02999999997</v>
      </c>
    </row>
    <row r="31" spans="2:4">
      <c r="B31" s="6" t="s">
        <v>13</v>
      </c>
      <c r="C31" s="11">
        <v>252871.77569999997</v>
      </c>
      <c r="D31" s="17">
        <v>243351.33999999997</v>
      </c>
    </row>
    <row r="32" spans="2:4">
      <c r="B32" s="6" t="s">
        <v>15</v>
      </c>
      <c r="C32" s="11">
        <v>88834.69</v>
      </c>
      <c r="D32" s="17">
        <v>90387.62</v>
      </c>
    </row>
    <row r="33" spans="1:6">
      <c r="B33" s="12" t="s">
        <v>14</v>
      </c>
      <c r="C33" s="13">
        <f t="shared" ref="C33" si="0">SUM(C30:C32)</f>
        <v>697420.16570000001</v>
      </c>
      <c r="D33" s="9">
        <f>SUM(D30:D32)</f>
        <v>683922.98999999987</v>
      </c>
    </row>
    <row r="35" spans="1:6">
      <c r="A35" s="18"/>
      <c r="B35" s="18"/>
      <c r="C35" s="18"/>
      <c r="D35" s="18"/>
      <c r="E35" s="18"/>
      <c r="F35" s="18"/>
    </row>
    <row r="36" spans="1:6">
      <c r="A36" s="10" t="s">
        <v>21</v>
      </c>
    </row>
  </sheetData>
  <mergeCells count="17">
    <mergeCell ref="B6:D6"/>
    <mergeCell ref="B7:D7"/>
    <mergeCell ref="B13:C13"/>
    <mergeCell ref="B14:C14"/>
    <mergeCell ref="B15:C15"/>
    <mergeCell ref="B8:C8"/>
    <mergeCell ref="B9:C9"/>
    <mergeCell ref="B10:C10"/>
    <mergeCell ref="B11:C11"/>
    <mergeCell ref="B12:C12"/>
    <mergeCell ref="B19:C19"/>
    <mergeCell ref="B20:C20"/>
    <mergeCell ref="B21:C21"/>
    <mergeCell ref="B27:C27"/>
    <mergeCell ref="B16:C16"/>
    <mergeCell ref="B17:C17"/>
    <mergeCell ref="B18:C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112"/>
  <sheetViews>
    <sheetView showGridLines="0" tabSelected="1" topLeftCell="A40" workbookViewId="0">
      <selection activeCell="D36" sqref="D36"/>
    </sheetView>
  </sheetViews>
  <sheetFormatPr defaultRowHeight="15"/>
  <cols>
    <col min="1" max="1" width="13.28515625" bestFit="1" customWidth="1"/>
    <col min="2" max="2" width="61.140625" bestFit="1" customWidth="1"/>
    <col min="3" max="3" width="15.42578125" bestFit="1" customWidth="1"/>
    <col min="4" max="4" width="9.7109375" style="27" bestFit="1" customWidth="1"/>
    <col min="5" max="5" width="9.28515625" bestFit="1" customWidth="1"/>
    <col min="6" max="6" width="12.85546875" bestFit="1" customWidth="1"/>
    <col min="7" max="7" width="13.140625" bestFit="1" customWidth="1"/>
    <col min="8" max="8" width="27.85546875" style="27" bestFit="1" customWidth="1"/>
    <col min="9" max="9" width="31.7109375" bestFit="1" customWidth="1"/>
    <col min="252" max="252" width="13.28515625" bestFit="1" customWidth="1"/>
    <col min="253" max="254" width="0" hidden="1" customWidth="1"/>
    <col min="255" max="255" width="61.140625" bestFit="1" customWidth="1"/>
    <col min="256" max="256" width="15.42578125" bestFit="1" customWidth="1"/>
    <col min="257" max="257" width="9.7109375" bestFit="1" customWidth="1"/>
    <col min="258" max="258" width="9.28515625" bestFit="1" customWidth="1"/>
    <col min="259" max="259" width="12.85546875" bestFit="1" customWidth="1"/>
    <col min="260" max="260" width="13.140625" bestFit="1" customWidth="1"/>
    <col min="261" max="261" width="0" hidden="1" customWidth="1"/>
    <col min="262" max="262" width="31.7109375" bestFit="1" customWidth="1"/>
    <col min="263" max="263" width="104.85546875" bestFit="1" customWidth="1"/>
    <col min="264" max="264" width="18" bestFit="1" customWidth="1"/>
    <col min="265" max="265" width="18.7109375" bestFit="1" customWidth="1"/>
    <col min="508" max="508" width="13.28515625" bestFit="1" customWidth="1"/>
    <col min="509" max="510" width="0" hidden="1" customWidth="1"/>
    <col min="511" max="511" width="61.140625" bestFit="1" customWidth="1"/>
    <col min="512" max="512" width="15.42578125" bestFit="1" customWidth="1"/>
    <col min="513" max="513" width="9.7109375" bestFit="1" customWidth="1"/>
    <col min="514" max="514" width="9.28515625" bestFit="1" customWidth="1"/>
    <col min="515" max="515" width="12.85546875" bestFit="1" customWidth="1"/>
    <col min="516" max="516" width="13.140625" bestFit="1" customWidth="1"/>
    <col min="517" max="517" width="0" hidden="1" customWidth="1"/>
    <col min="518" max="518" width="31.7109375" bestFit="1" customWidth="1"/>
    <col min="519" max="519" width="104.85546875" bestFit="1" customWidth="1"/>
    <col min="520" max="520" width="18" bestFit="1" customWidth="1"/>
    <col min="521" max="521" width="18.7109375" bestFit="1" customWidth="1"/>
    <col min="764" max="764" width="13.28515625" bestFit="1" customWidth="1"/>
    <col min="765" max="766" width="0" hidden="1" customWidth="1"/>
    <col min="767" max="767" width="61.140625" bestFit="1" customWidth="1"/>
    <col min="768" max="768" width="15.42578125" bestFit="1" customWidth="1"/>
    <col min="769" max="769" width="9.7109375" bestFit="1" customWidth="1"/>
    <col min="770" max="770" width="9.28515625" bestFit="1" customWidth="1"/>
    <col min="771" max="771" width="12.85546875" bestFit="1" customWidth="1"/>
    <col min="772" max="772" width="13.140625" bestFit="1" customWidth="1"/>
    <col min="773" max="773" width="0" hidden="1" customWidth="1"/>
    <col min="774" max="774" width="31.7109375" bestFit="1" customWidth="1"/>
    <col min="775" max="775" width="104.85546875" bestFit="1" customWidth="1"/>
    <col min="776" max="776" width="18" bestFit="1" customWidth="1"/>
    <col min="777" max="777" width="18.7109375" bestFit="1" customWidth="1"/>
    <col min="1020" max="1020" width="13.28515625" bestFit="1" customWidth="1"/>
    <col min="1021" max="1022" width="0" hidden="1" customWidth="1"/>
    <col min="1023" max="1023" width="61.140625" bestFit="1" customWidth="1"/>
    <col min="1024" max="1024" width="15.42578125" bestFit="1" customWidth="1"/>
    <col min="1025" max="1025" width="9.7109375" bestFit="1" customWidth="1"/>
    <col min="1026" max="1026" width="9.28515625" bestFit="1" customWidth="1"/>
    <col min="1027" max="1027" width="12.85546875" bestFit="1" customWidth="1"/>
    <col min="1028" max="1028" width="13.140625" bestFit="1" customWidth="1"/>
    <col min="1029" max="1029" width="0" hidden="1" customWidth="1"/>
    <col min="1030" max="1030" width="31.7109375" bestFit="1" customWidth="1"/>
    <col min="1031" max="1031" width="104.85546875" bestFit="1" customWidth="1"/>
    <col min="1032" max="1032" width="18" bestFit="1" customWidth="1"/>
    <col min="1033" max="1033" width="18.7109375" bestFit="1" customWidth="1"/>
    <col min="1276" max="1276" width="13.28515625" bestFit="1" customWidth="1"/>
    <col min="1277" max="1278" width="0" hidden="1" customWidth="1"/>
    <col min="1279" max="1279" width="61.140625" bestFit="1" customWidth="1"/>
    <col min="1280" max="1280" width="15.42578125" bestFit="1" customWidth="1"/>
    <col min="1281" max="1281" width="9.7109375" bestFit="1" customWidth="1"/>
    <col min="1282" max="1282" width="9.28515625" bestFit="1" customWidth="1"/>
    <col min="1283" max="1283" width="12.85546875" bestFit="1" customWidth="1"/>
    <col min="1284" max="1284" width="13.140625" bestFit="1" customWidth="1"/>
    <col min="1285" max="1285" width="0" hidden="1" customWidth="1"/>
    <col min="1286" max="1286" width="31.7109375" bestFit="1" customWidth="1"/>
    <col min="1287" max="1287" width="104.85546875" bestFit="1" customWidth="1"/>
    <col min="1288" max="1288" width="18" bestFit="1" customWidth="1"/>
    <col min="1289" max="1289" width="18.7109375" bestFit="1" customWidth="1"/>
    <col min="1532" max="1532" width="13.28515625" bestFit="1" customWidth="1"/>
    <col min="1533" max="1534" width="0" hidden="1" customWidth="1"/>
    <col min="1535" max="1535" width="61.140625" bestFit="1" customWidth="1"/>
    <col min="1536" max="1536" width="15.42578125" bestFit="1" customWidth="1"/>
    <col min="1537" max="1537" width="9.7109375" bestFit="1" customWidth="1"/>
    <col min="1538" max="1538" width="9.28515625" bestFit="1" customWidth="1"/>
    <col min="1539" max="1539" width="12.85546875" bestFit="1" customWidth="1"/>
    <col min="1540" max="1540" width="13.140625" bestFit="1" customWidth="1"/>
    <col min="1541" max="1541" width="0" hidden="1" customWidth="1"/>
    <col min="1542" max="1542" width="31.7109375" bestFit="1" customWidth="1"/>
    <col min="1543" max="1543" width="104.85546875" bestFit="1" customWidth="1"/>
    <col min="1544" max="1544" width="18" bestFit="1" customWidth="1"/>
    <col min="1545" max="1545" width="18.7109375" bestFit="1" customWidth="1"/>
    <col min="1788" max="1788" width="13.28515625" bestFit="1" customWidth="1"/>
    <col min="1789" max="1790" width="0" hidden="1" customWidth="1"/>
    <col min="1791" max="1791" width="61.140625" bestFit="1" customWidth="1"/>
    <col min="1792" max="1792" width="15.42578125" bestFit="1" customWidth="1"/>
    <col min="1793" max="1793" width="9.7109375" bestFit="1" customWidth="1"/>
    <col min="1794" max="1794" width="9.28515625" bestFit="1" customWidth="1"/>
    <col min="1795" max="1795" width="12.85546875" bestFit="1" customWidth="1"/>
    <col min="1796" max="1796" width="13.140625" bestFit="1" customWidth="1"/>
    <col min="1797" max="1797" width="0" hidden="1" customWidth="1"/>
    <col min="1798" max="1798" width="31.7109375" bestFit="1" customWidth="1"/>
    <col min="1799" max="1799" width="104.85546875" bestFit="1" customWidth="1"/>
    <col min="1800" max="1800" width="18" bestFit="1" customWidth="1"/>
    <col min="1801" max="1801" width="18.7109375" bestFit="1" customWidth="1"/>
    <col min="2044" max="2044" width="13.28515625" bestFit="1" customWidth="1"/>
    <col min="2045" max="2046" width="0" hidden="1" customWidth="1"/>
    <col min="2047" max="2047" width="61.140625" bestFit="1" customWidth="1"/>
    <col min="2048" max="2048" width="15.42578125" bestFit="1" customWidth="1"/>
    <col min="2049" max="2049" width="9.7109375" bestFit="1" customWidth="1"/>
    <col min="2050" max="2050" width="9.28515625" bestFit="1" customWidth="1"/>
    <col min="2051" max="2051" width="12.85546875" bestFit="1" customWidth="1"/>
    <col min="2052" max="2052" width="13.140625" bestFit="1" customWidth="1"/>
    <col min="2053" max="2053" width="0" hidden="1" customWidth="1"/>
    <col min="2054" max="2054" width="31.7109375" bestFit="1" customWidth="1"/>
    <col min="2055" max="2055" width="104.85546875" bestFit="1" customWidth="1"/>
    <col min="2056" max="2056" width="18" bestFit="1" customWidth="1"/>
    <col min="2057" max="2057" width="18.7109375" bestFit="1" customWidth="1"/>
    <col min="2300" max="2300" width="13.28515625" bestFit="1" customWidth="1"/>
    <col min="2301" max="2302" width="0" hidden="1" customWidth="1"/>
    <col min="2303" max="2303" width="61.140625" bestFit="1" customWidth="1"/>
    <col min="2304" max="2304" width="15.42578125" bestFit="1" customWidth="1"/>
    <col min="2305" max="2305" width="9.7109375" bestFit="1" customWidth="1"/>
    <col min="2306" max="2306" width="9.28515625" bestFit="1" customWidth="1"/>
    <col min="2307" max="2307" width="12.85546875" bestFit="1" customWidth="1"/>
    <col min="2308" max="2308" width="13.140625" bestFit="1" customWidth="1"/>
    <col min="2309" max="2309" width="0" hidden="1" customWidth="1"/>
    <col min="2310" max="2310" width="31.7109375" bestFit="1" customWidth="1"/>
    <col min="2311" max="2311" width="104.85546875" bestFit="1" customWidth="1"/>
    <col min="2312" max="2312" width="18" bestFit="1" customWidth="1"/>
    <col min="2313" max="2313" width="18.7109375" bestFit="1" customWidth="1"/>
    <col min="2556" max="2556" width="13.28515625" bestFit="1" customWidth="1"/>
    <col min="2557" max="2558" width="0" hidden="1" customWidth="1"/>
    <col min="2559" max="2559" width="61.140625" bestFit="1" customWidth="1"/>
    <col min="2560" max="2560" width="15.42578125" bestFit="1" customWidth="1"/>
    <col min="2561" max="2561" width="9.7109375" bestFit="1" customWidth="1"/>
    <col min="2562" max="2562" width="9.28515625" bestFit="1" customWidth="1"/>
    <col min="2563" max="2563" width="12.85546875" bestFit="1" customWidth="1"/>
    <col min="2564" max="2564" width="13.140625" bestFit="1" customWidth="1"/>
    <col min="2565" max="2565" width="0" hidden="1" customWidth="1"/>
    <col min="2566" max="2566" width="31.7109375" bestFit="1" customWidth="1"/>
    <col min="2567" max="2567" width="104.85546875" bestFit="1" customWidth="1"/>
    <col min="2568" max="2568" width="18" bestFit="1" customWidth="1"/>
    <col min="2569" max="2569" width="18.7109375" bestFit="1" customWidth="1"/>
    <col min="2812" max="2812" width="13.28515625" bestFit="1" customWidth="1"/>
    <col min="2813" max="2814" width="0" hidden="1" customWidth="1"/>
    <col min="2815" max="2815" width="61.140625" bestFit="1" customWidth="1"/>
    <col min="2816" max="2816" width="15.42578125" bestFit="1" customWidth="1"/>
    <col min="2817" max="2817" width="9.7109375" bestFit="1" customWidth="1"/>
    <col min="2818" max="2818" width="9.28515625" bestFit="1" customWidth="1"/>
    <col min="2819" max="2819" width="12.85546875" bestFit="1" customWidth="1"/>
    <col min="2820" max="2820" width="13.140625" bestFit="1" customWidth="1"/>
    <col min="2821" max="2821" width="0" hidden="1" customWidth="1"/>
    <col min="2822" max="2822" width="31.7109375" bestFit="1" customWidth="1"/>
    <col min="2823" max="2823" width="104.85546875" bestFit="1" customWidth="1"/>
    <col min="2824" max="2824" width="18" bestFit="1" customWidth="1"/>
    <col min="2825" max="2825" width="18.7109375" bestFit="1" customWidth="1"/>
    <col min="3068" max="3068" width="13.28515625" bestFit="1" customWidth="1"/>
    <col min="3069" max="3070" width="0" hidden="1" customWidth="1"/>
    <col min="3071" max="3071" width="61.140625" bestFit="1" customWidth="1"/>
    <col min="3072" max="3072" width="15.42578125" bestFit="1" customWidth="1"/>
    <col min="3073" max="3073" width="9.7109375" bestFit="1" customWidth="1"/>
    <col min="3074" max="3074" width="9.28515625" bestFit="1" customWidth="1"/>
    <col min="3075" max="3075" width="12.85546875" bestFit="1" customWidth="1"/>
    <col min="3076" max="3076" width="13.140625" bestFit="1" customWidth="1"/>
    <col min="3077" max="3077" width="0" hidden="1" customWidth="1"/>
    <col min="3078" max="3078" width="31.7109375" bestFit="1" customWidth="1"/>
    <col min="3079" max="3079" width="104.85546875" bestFit="1" customWidth="1"/>
    <col min="3080" max="3080" width="18" bestFit="1" customWidth="1"/>
    <col min="3081" max="3081" width="18.7109375" bestFit="1" customWidth="1"/>
    <col min="3324" max="3324" width="13.28515625" bestFit="1" customWidth="1"/>
    <col min="3325" max="3326" width="0" hidden="1" customWidth="1"/>
    <col min="3327" max="3327" width="61.140625" bestFit="1" customWidth="1"/>
    <col min="3328" max="3328" width="15.42578125" bestFit="1" customWidth="1"/>
    <col min="3329" max="3329" width="9.7109375" bestFit="1" customWidth="1"/>
    <col min="3330" max="3330" width="9.28515625" bestFit="1" customWidth="1"/>
    <col min="3331" max="3331" width="12.85546875" bestFit="1" customWidth="1"/>
    <col min="3332" max="3332" width="13.140625" bestFit="1" customWidth="1"/>
    <col min="3333" max="3333" width="0" hidden="1" customWidth="1"/>
    <col min="3334" max="3334" width="31.7109375" bestFit="1" customWidth="1"/>
    <col min="3335" max="3335" width="104.85546875" bestFit="1" customWidth="1"/>
    <col min="3336" max="3336" width="18" bestFit="1" customWidth="1"/>
    <col min="3337" max="3337" width="18.7109375" bestFit="1" customWidth="1"/>
    <col min="3580" max="3580" width="13.28515625" bestFit="1" customWidth="1"/>
    <col min="3581" max="3582" width="0" hidden="1" customWidth="1"/>
    <col min="3583" max="3583" width="61.140625" bestFit="1" customWidth="1"/>
    <col min="3584" max="3584" width="15.42578125" bestFit="1" customWidth="1"/>
    <col min="3585" max="3585" width="9.7109375" bestFit="1" customWidth="1"/>
    <col min="3586" max="3586" width="9.28515625" bestFit="1" customWidth="1"/>
    <col min="3587" max="3587" width="12.85546875" bestFit="1" customWidth="1"/>
    <col min="3588" max="3588" width="13.140625" bestFit="1" customWidth="1"/>
    <col min="3589" max="3589" width="0" hidden="1" customWidth="1"/>
    <col min="3590" max="3590" width="31.7109375" bestFit="1" customWidth="1"/>
    <col min="3591" max="3591" width="104.85546875" bestFit="1" customWidth="1"/>
    <col min="3592" max="3592" width="18" bestFit="1" customWidth="1"/>
    <col min="3593" max="3593" width="18.7109375" bestFit="1" customWidth="1"/>
    <col min="3836" max="3836" width="13.28515625" bestFit="1" customWidth="1"/>
    <col min="3837" max="3838" width="0" hidden="1" customWidth="1"/>
    <col min="3839" max="3839" width="61.140625" bestFit="1" customWidth="1"/>
    <col min="3840" max="3840" width="15.42578125" bestFit="1" customWidth="1"/>
    <col min="3841" max="3841" width="9.7109375" bestFit="1" customWidth="1"/>
    <col min="3842" max="3842" width="9.28515625" bestFit="1" customWidth="1"/>
    <col min="3843" max="3843" width="12.85546875" bestFit="1" customWidth="1"/>
    <col min="3844" max="3844" width="13.140625" bestFit="1" customWidth="1"/>
    <col min="3845" max="3845" width="0" hidden="1" customWidth="1"/>
    <col min="3846" max="3846" width="31.7109375" bestFit="1" customWidth="1"/>
    <col min="3847" max="3847" width="104.85546875" bestFit="1" customWidth="1"/>
    <col min="3848" max="3848" width="18" bestFit="1" customWidth="1"/>
    <col min="3849" max="3849" width="18.7109375" bestFit="1" customWidth="1"/>
    <col min="4092" max="4092" width="13.28515625" bestFit="1" customWidth="1"/>
    <col min="4093" max="4094" width="0" hidden="1" customWidth="1"/>
    <col min="4095" max="4095" width="61.140625" bestFit="1" customWidth="1"/>
    <col min="4096" max="4096" width="15.42578125" bestFit="1" customWidth="1"/>
    <col min="4097" max="4097" width="9.7109375" bestFit="1" customWidth="1"/>
    <col min="4098" max="4098" width="9.28515625" bestFit="1" customWidth="1"/>
    <col min="4099" max="4099" width="12.85546875" bestFit="1" customWidth="1"/>
    <col min="4100" max="4100" width="13.140625" bestFit="1" customWidth="1"/>
    <col min="4101" max="4101" width="0" hidden="1" customWidth="1"/>
    <col min="4102" max="4102" width="31.7109375" bestFit="1" customWidth="1"/>
    <col min="4103" max="4103" width="104.85546875" bestFit="1" customWidth="1"/>
    <col min="4104" max="4104" width="18" bestFit="1" customWidth="1"/>
    <col min="4105" max="4105" width="18.7109375" bestFit="1" customWidth="1"/>
    <col min="4348" max="4348" width="13.28515625" bestFit="1" customWidth="1"/>
    <col min="4349" max="4350" width="0" hidden="1" customWidth="1"/>
    <col min="4351" max="4351" width="61.140625" bestFit="1" customWidth="1"/>
    <col min="4352" max="4352" width="15.42578125" bestFit="1" customWidth="1"/>
    <col min="4353" max="4353" width="9.7109375" bestFit="1" customWidth="1"/>
    <col min="4354" max="4354" width="9.28515625" bestFit="1" customWidth="1"/>
    <col min="4355" max="4355" width="12.85546875" bestFit="1" customWidth="1"/>
    <col min="4356" max="4356" width="13.140625" bestFit="1" customWidth="1"/>
    <col min="4357" max="4357" width="0" hidden="1" customWidth="1"/>
    <col min="4358" max="4358" width="31.7109375" bestFit="1" customWidth="1"/>
    <col min="4359" max="4359" width="104.85546875" bestFit="1" customWidth="1"/>
    <col min="4360" max="4360" width="18" bestFit="1" customWidth="1"/>
    <col min="4361" max="4361" width="18.7109375" bestFit="1" customWidth="1"/>
    <col min="4604" max="4604" width="13.28515625" bestFit="1" customWidth="1"/>
    <col min="4605" max="4606" width="0" hidden="1" customWidth="1"/>
    <col min="4607" max="4607" width="61.140625" bestFit="1" customWidth="1"/>
    <col min="4608" max="4608" width="15.42578125" bestFit="1" customWidth="1"/>
    <col min="4609" max="4609" width="9.7109375" bestFit="1" customWidth="1"/>
    <col min="4610" max="4610" width="9.28515625" bestFit="1" customWidth="1"/>
    <col min="4611" max="4611" width="12.85546875" bestFit="1" customWidth="1"/>
    <col min="4612" max="4612" width="13.140625" bestFit="1" customWidth="1"/>
    <col min="4613" max="4613" width="0" hidden="1" customWidth="1"/>
    <col min="4614" max="4614" width="31.7109375" bestFit="1" customWidth="1"/>
    <col min="4615" max="4615" width="104.85546875" bestFit="1" customWidth="1"/>
    <col min="4616" max="4616" width="18" bestFit="1" customWidth="1"/>
    <col min="4617" max="4617" width="18.7109375" bestFit="1" customWidth="1"/>
    <col min="4860" max="4860" width="13.28515625" bestFit="1" customWidth="1"/>
    <col min="4861" max="4862" width="0" hidden="1" customWidth="1"/>
    <col min="4863" max="4863" width="61.140625" bestFit="1" customWidth="1"/>
    <col min="4864" max="4864" width="15.42578125" bestFit="1" customWidth="1"/>
    <col min="4865" max="4865" width="9.7109375" bestFit="1" customWidth="1"/>
    <col min="4866" max="4866" width="9.28515625" bestFit="1" customWidth="1"/>
    <col min="4867" max="4867" width="12.85546875" bestFit="1" customWidth="1"/>
    <col min="4868" max="4868" width="13.140625" bestFit="1" customWidth="1"/>
    <col min="4869" max="4869" width="0" hidden="1" customWidth="1"/>
    <col min="4870" max="4870" width="31.7109375" bestFit="1" customWidth="1"/>
    <col min="4871" max="4871" width="104.85546875" bestFit="1" customWidth="1"/>
    <col min="4872" max="4872" width="18" bestFit="1" customWidth="1"/>
    <col min="4873" max="4873" width="18.7109375" bestFit="1" customWidth="1"/>
    <col min="5116" max="5116" width="13.28515625" bestFit="1" customWidth="1"/>
    <col min="5117" max="5118" width="0" hidden="1" customWidth="1"/>
    <col min="5119" max="5119" width="61.140625" bestFit="1" customWidth="1"/>
    <col min="5120" max="5120" width="15.42578125" bestFit="1" customWidth="1"/>
    <col min="5121" max="5121" width="9.7109375" bestFit="1" customWidth="1"/>
    <col min="5122" max="5122" width="9.28515625" bestFit="1" customWidth="1"/>
    <col min="5123" max="5123" width="12.85546875" bestFit="1" customWidth="1"/>
    <col min="5124" max="5124" width="13.140625" bestFit="1" customWidth="1"/>
    <col min="5125" max="5125" width="0" hidden="1" customWidth="1"/>
    <col min="5126" max="5126" width="31.7109375" bestFit="1" customWidth="1"/>
    <col min="5127" max="5127" width="104.85546875" bestFit="1" customWidth="1"/>
    <col min="5128" max="5128" width="18" bestFit="1" customWidth="1"/>
    <col min="5129" max="5129" width="18.7109375" bestFit="1" customWidth="1"/>
    <col min="5372" max="5372" width="13.28515625" bestFit="1" customWidth="1"/>
    <col min="5373" max="5374" width="0" hidden="1" customWidth="1"/>
    <col min="5375" max="5375" width="61.140625" bestFit="1" customWidth="1"/>
    <col min="5376" max="5376" width="15.42578125" bestFit="1" customWidth="1"/>
    <col min="5377" max="5377" width="9.7109375" bestFit="1" customWidth="1"/>
    <col min="5378" max="5378" width="9.28515625" bestFit="1" customWidth="1"/>
    <col min="5379" max="5379" width="12.85546875" bestFit="1" customWidth="1"/>
    <col min="5380" max="5380" width="13.140625" bestFit="1" customWidth="1"/>
    <col min="5381" max="5381" width="0" hidden="1" customWidth="1"/>
    <col min="5382" max="5382" width="31.7109375" bestFit="1" customWidth="1"/>
    <col min="5383" max="5383" width="104.85546875" bestFit="1" customWidth="1"/>
    <col min="5384" max="5384" width="18" bestFit="1" customWidth="1"/>
    <col min="5385" max="5385" width="18.7109375" bestFit="1" customWidth="1"/>
    <col min="5628" max="5628" width="13.28515625" bestFit="1" customWidth="1"/>
    <col min="5629" max="5630" width="0" hidden="1" customWidth="1"/>
    <col min="5631" max="5631" width="61.140625" bestFit="1" customWidth="1"/>
    <col min="5632" max="5632" width="15.42578125" bestFit="1" customWidth="1"/>
    <col min="5633" max="5633" width="9.7109375" bestFit="1" customWidth="1"/>
    <col min="5634" max="5634" width="9.28515625" bestFit="1" customWidth="1"/>
    <col min="5635" max="5635" width="12.85546875" bestFit="1" customWidth="1"/>
    <col min="5636" max="5636" width="13.140625" bestFit="1" customWidth="1"/>
    <col min="5637" max="5637" width="0" hidden="1" customWidth="1"/>
    <col min="5638" max="5638" width="31.7109375" bestFit="1" customWidth="1"/>
    <col min="5639" max="5639" width="104.85546875" bestFit="1" customWidth="1"/>
    <col min="5640" max="5640" width="18" bestFit="1" customWidth="1"/>
    <col min="5641" max="5641" width="18.7109375" bestFit="1" customWidth="1"/>
    <col min="5884" max="5884" width="13.28515625" bestFit="1" customWidth="1"/>
    <col min="5885" max="5886" width="0" hidden="1" customWidth="1"/>
    <col min="5887" max="5887" width="61.140625" bestFit="1" customWidth="1"/>
    <col min="5888" max="5888" width="15.42578125" bestFit="1" customWidth="1"/>
    <col min="5889" max="5889" width="9.7109375" bestFit="1" customWidth="1"/>
    <col min="5890" max="5890" width="9.28515625" bestFit="1" customWidth="1"/>
    <col min="5891" max="5891" width="12.85546875" bestFit="1" customWidth="1"/>
    <col min="5892" max="5892" width="13.140625" bestFit="1" customWidth="1"/>
    <col min="5893" max="5893" width="0" hidden="1" customWidth="1"/>
    <col min="5894" max="5894" width="31.7109375" bestFit="1" customWidth="1"/>
    <col min="5895" max="5895" width="104.85546875" bestFit="1" customWidth="1"/>
    <col min="5896" max="5896" width="18" bestFit="1" customWidth="1"/>
    <col min="5897" max="5897" width="18.7109375" bestFit="1" customWidth="1"/>
    <col min="6140" max="6140" width="13.28515625" bestFit="1" customWidth="1"/>
    <col min="6141" max="6142" width="0" hidden="1" customWidth="1"/>
    <col min="6143" max="6143" width="61.140625" bestFit="1" customWidth="1"/>
    <col min="6144" max="6144" width="15.42578125" bestFit="1" customWidth="1"/>
    <col min="6145" max="6145" width="9.7109375" bestFit="1" customWidth="1"/>
    <col min="6146" max="6146" width="9.28515625" bestFit="1" customWidth="1"/>
    <col min="6147" max="6147" width="12.85546875" bestFit="1" customWidth="1"/>
    <col min="6148" max="6148" width="13.140625" bestFit="1" customWidth="1"/>
    <col min="6149" max="6149" width="0" hidden="1" customWidth="1"/>
    <col min="6150" max="6150" width="31.7109375" bestFit="1" customWidth="1"/>
    <col min="6151" max="6151" width="104.85546875" bestFit="1" customWidth="1"/>
    <col min="6152" max="6152" width="18" bestFit="1" customWidth="1"/>
    <col min="6153" max="6153" width="18.7109375" bestFit="1" customWidth="1"/>
    <col min="6396" max="6396" width="13.28515625" bestFit="1" customWidth="1"/>
    <col min="6397" max="6398" width="0" hidden="1" customWidth="1"/>
    <col min="6399" max="6399" width="61.140625" bestFit="1" customWidth="1"/>
    <col min="6400" max="6400" width="15.42578125" bestFit="1" customWidth="1"/>
    <col min="6401" max="6401" width="9.7109375" bestFit="1" customWidth="1"/>
    <col min="6402" max="6402" width="9.28515625" bestFit="1" customWidth="1"/>
    <col min="6403" max="6403" width="12.85546875" bestFit="1" customWidth="1"/>
    <col min="6404" max="6404" width="13.140625" bestFit="1" customWidth="1"/>
    <col min="6405" max="6405" width="0" hidden="1" customWidth="1"/>
    <col min="6406" max="6406" width="31.7109375" bestFit="1" customWidth="1"/>
    <col min="6407" max="6407" width="104.85546875" bestFit="1" customWidth="1"/>
    <col min="6408" max="6408" width="18" bestFit="1" customWidth="1"/>
    <col min="6409" max="6409" width="18.7109375" bestFit="1" customWidth="1"/>
    <col min="6652" max="6652" width="13.28515625" bestFit="1" customWidth="1"/>
    <col min="6653" max="6654" width="0" hidden="1" customWidth="1"/>
    <col min="6655" max="6655" width="61.140625" bestFit="1" customWidth="1"/>
    <col min="6656" max="6656" width="15.42578125" bestFit="1" customWidth="1"/>
    <col min="6657" max="6657" width="9.7109375" bestFit="1" customWidth="1"/>
    <col min="6658" max="6658" width="9.28515625" bestFit="1" customWidth="1"/>
    <col min="6659" max="6659" width="12.85546875" bestFit="1" customWidth="1"/>
    <col min="6660" max="6660" width="13.140625" bestFit="1" customWidth="1"/>
    <col min="6661" max="6661" width="0" hidden="1" customWidth="1"/>
    <col min="6662" max="6662" width="31.7109375" bestFit="1" customWidth="1"/>
    <col min="6663" max="6663" width="104.85546875" bestFit="1" customWidth="1"/>
    <col min="6664" max="6664" width="18" bestFit="1" customWidth="1"/>
    <col min="6665" max="6665" width="18.7109375" bestFit="1" customWidth="1"/>
    <col min="6908" max="6908" width="13.28515625" bestFit="1" customWidth="1"/>
    <col min="6909" max="6910" width="0" hidden="1" customWidth="1"/>
    <col min="6911" max="6911" width="61.140625" bestFit="1" customWidth="1"/>
    <col min="6912" max="6912" width="15.42578125" bestFit="1" customWidth="1"/>
    <col min="6913" max="6913" width="9.7109375" bestFit="1" customWidth="1"/>
    <col min="6914" max="6914" width="9.28515625" bestFit="1" customWidth="1"/>
    <col min="6915" max="6915" width="12.85546875" bestFit="1" customWidth="1"/>
    <col min="6916" max="6916" width="13.140625" bestFit="1" customWidth="1"/>
    <col min="6917" max="6917" width="0" hidden="1" customWidth="1"/>
    <col min="6918" max="6918" width="31.7109375" bestFit="1" customWidth="1"/>
    <col min="6919" max="6919" width="104.85546875" bestFit="1" customWidth="1"/>
    <col min="6920" max="6920" width="18" bestFit="1" customWidth="1"/>
    <col min="6921" max="6921" width="18.7109375" bestFit="1" customWidth="1"/>
    <col min="7164" max="7164" width="13.28515625" bestFit="1" customWidth="1"/>
    <col min="7165" max="7166" width="0" hidden="1" customWidth="1"/>
    <col min="7167" max="7167" width="61.140625" bestFit="1" customWidth="1"/>
    <col min="7168" max="7168" width="15.42578125" bestFit="1" customWidth="1"/>
    <col min="7169" max="7169" width="9.7109375" bestFit="1" customWidth="1"/>
    <col min="7170" max="7170" width="9.28515625" bestFit="1" customWidth="1"/>
    <col min="7171" max="7171" width="12.85546875" bestFit="1" customWidth="1"/>
    <col min="7172" max="7172" width="13.140625" bestFit="1" customWidth="1"/>
    <col min="7173" max="7173" width="0" hidden="1" customWidth="1"/>
    <col min="7174" max="7174" width="31.7109375" bestFit="1" customWidth="1"/>
    <col min="7175" max="7175" width="104.85546875" bestFit="1" customWidth="1"/>
    <col min="7176" max="7176" width="18" bestFit="1" customWidth="1"/>
    <col min="7177" max="7177" width="18.7109375" bestFit="1" customWidth="1"/>
    <col min="7420" max="7420" width="13.28515625" bestFit="1" customWidth="1"/>
    <col min="7421" max="7422" width="0" hidden="1" customWidth="1"/>
    <col min="7423" max="7423" width="61.140625" bestFit="1" customWidth="1"/>
    <col min="7424" max="7424" width="15.42578125" bestFit="1" customWidth="1"/>
    <col min="7425" max="7425" width="9.7109375" bestFit="1" customWidth="1"/>
    <col min="7426" max="7426" width="9.28515625" bestFit="1" customWidth="1"/>
    <col min="7427" max="7427" width="12.85546875" bestFit="1" customWidth="1"/>
    <col min="7428" max="7428" width="13.140625" bestFit="1" customWidth="1"/>
    <col min="7429" max="7429" width="0" hidden="1" customWidth="1"/>
    <col min="7430" max="7430" width="31.7109375" bestFit="1" customWidth="1"/>
    <col min="7431" max="7431" width="104.85546875" bestFit="1" customWidth="1"/>
    <col min="7432" max="7432" width="18" bestFit="1" customWidth="1"/>
    <col min="7433" max="7433" width="18.7109375" bestFit="1" customWidth="1"/>
    <col min="7676" max="7676" width="13.28515625" bestFit="1" customWidth="1"/>
    <col min="7677" max="7678" width="0" hidden="1" customWidth="1"/>
    <col min="7679" max="7679" width="61.140625" bestFit="1" customWidth="1"/>
    <col min="7680" max="7680" width="15.42578125" bestFit="1" customWidth="1"/>
    <col min="7681" max="7681" width="9.7109375" bestFit="1" customWidth="1"/>
    <col min="7682" max="7682" width="9.28515625" bestFit="1" customWidth="1"/>
    <col min="7683" max="7683" width="12.85546875" bestFit="1" customWidth="1"/>
    <col min="7684" max="7684" width="13.140625" bestFit="1" customWidth="1"/>
    <col min="7685" max="7685" width="0" hidden="1" customWidth="1"/>
    <col min="7686" max="7686" width="31.7109375" bestFit="1" customWidth="1"/>
    <col min="7687" max="7687" width="104.85546875" bestFit="1" customWidth="1"/>
    <col min="7688" max="7688" width="18" bestFit="1" customWidth="1"/>
    <col min="7689" max="7689" width="18.7109375" bestFit="1" customWidth="1"/>
    <col min="7932" max="7932" width="13.28515625" bestFit="1" customWidth="1"/>
    <col min="7933" max="7934" width="0" hidden="1" customWidth="1"/>
    <col min="7935" max="7935" width="61.140625" bestFit="1" customWidth="1"/>
    <col min="7936" max="7936" width="15.42578125" bestFit="1" customWidth="1"/>
    <col min="7937" max="7937" width="9.7109375" bestFit="1" customWidth="1"/>
    <col min="7938" max="7938" width="9.28515625" bestFit="1" customWidth="1"/>
    <col min="7939" max="7939" width="12.85546875" bestFit="1" customWidth="1"/>
    <col min="7940" max="7940" width="13.140625" bestFit="1" customWidth="1"/>
    <col min="7941" max="7941" width="0" hidden="1" customWidth="1"/>
    <col min="7942" max="7942" width="31.7109375" bestFit="1" customWidth="1"/>
    <col min="7943" max="7943" width="104.85546875" bestFit="1" customWidth="1"/>
    <col min="7944" max="7944" width="18" bestFit="1" customWidth="1"/>
    <col min="7945" max="7945" width="18.7109375" bestFit="1" customWidth="1"/>
    <col min="8188" max="8188" width="13.28515625" bestFit="1" customWidth="1"/>
    <col min="8189" max="8190" width="0" hidden="1" customWidth="1"/>
    <col min="8191" max="8191" width="61.140625" bestFit="1" customWidth="1"/>
    <col min="8192" max="8192" width="15.42578125" bestFit="1" customWidth="1"/>
    <col min="8193" max="8193" width="9.7109375" bestFit="1" customWidth="1"/>
    <col min="8194" max="8194" width="9.28515625" bestFit="1" customWidth="1"/>
    <col min="8195" max="8195" width="12.85546875" bestFit="1" customWidth="1"/>
    <col min="8196" max="8196" width="13.140625" bestFit="1" customWidth="1"/>
    <col min="8197" max="8197" width="0" hidden="1" customWidth="1"/>
    <col min="8198" max="8198" width="31.7109375" bestFit="1" customWidth="1"/>
    <col min="8199" max="8199" width="104.85546875" bestFit="1" customWidth="1"/>
    <col min="8200" max="8200" width="18" bestFit="1" customWidth="1"/>
    <col min="8201" max="8201" width="18.7109375" bestFit="1" customWidth="1"/>
    <col min="8444" max="8444" width="13.28515625" bestFit="1" customWidth="1"/>
    <col min="8445" max="8446" width="0" hidden="1" customWidth="1"/>
    <col min="8447" max="8447" width="61.140625" bestFit="1" customWidth="1"/>
    <col min="8448" max="8448" width="15.42578125" bestFit="1" customWidth="1"/>
    <col min="8449" max="8449" width="9.7109375" bestFit="1" customWidth="1"/>
    <col min="8450" max="8450" width="9.28515625" bestFit="1" customWidth="1"/>
    <col min="8451" max="8451" width="12.85546875" bestFit="1" customWidth="1"/>
    <col min="8452" max="8452" width="13.140625" bestFit="1" customWidth="1"/>
    <col min="8453" max="8453" width="0" hidden="1" customWidth="1"/>
    <col min="8454" max="8454" width="31.7109375" bestFit="1" customWidth="1"/>
    <col min="8455" max="8455" width="104.85546875" bestFit="1" customWidth="1"/>
    <col min="8456" max="8456" width="18" bestFit="1" customWidth="1"/>
    <col min="8457" max="8457" width="18.7109375" bestFit="1" customWidth="1"/>
    <col min="8700" max="8700" width="13.28515625" bestFit="1" customWidth="1"/>
    <col min="8701" max="8702" width="0" hidden="1" customWidth="1"/>
    <col min="8703" max="8703" width="61.140625" bestFit="1" customWidth="1"/>
    <col min="8704" max="8704" width="15.42578125" bestFit="1" customWidth="1"/>
    <col min="8705" max="8705" width="9.7109375" bestFit="1" customWidth="1"/>
    <col min="8706" max="8706" width="9.28515625" bestFit="1" customWidth="1"/>
    <col min="8707" max="8707" width="12.85546875" bestFit="1" customWidth="1"/>
    <col min="8708" max="8708" width="13.140625" bestFit="1" customWidth="1"/>
    <col min="8709" max="8709" width="0" hidden="1" customWidth="1"/>
    <col min="8710" max="8710" width="31.7109375" bestFit="1" customWidth="1"/>
    <col min="8711" max="8711" width="104.85546875" bestFit="1" customWidth="1"/>
    <col min="8712" max="8712" width="18" bestFit="1" customWidth="1"/>
    <col min="8713" max="8713" width="18.7109375" bestFit="1" customWidth="1"/>
    <col min="8956" max="8956" width="13.28515625" bestFit="1" customWidth="1"/>
    <col min="8957" max="8958" width="0" hidden="1" customWidth="1"/>
    <col min="8959" max="8959" width="61.140625" bestFit="1" customWidth="1"/>
    <col min="8960" max="8960" width="15.42578125" bestFit="1" customWidth="1"/>
    <col min="8961" max="8961" width="9.7109375" bestFit="1" customWidth="1"/>
    <col min="8962" max="8962" width="9.28515625" bestFit="1" customWidth="1"/>
    <col min="8963" max="8963" width="12.85546875" bestFit="1" customWidth="1"/>
    <col min="8964" max="8964" width="13.140625" bestFit="1" customWidth="1"/>
    <col min="8965" max="8965" width="0" hidden="1" customWidth="1"/>
    <col min="8966" max="8966" width="31.7109375" bestFit="1" customWidth="1"/>
    <col min="8967" max="8967" width="104.85546875" bestFit="1" customWidth="1"/>
    <col min="8968" max="8968" width="18" bestFit="1" customWidth="1"/>
    <col min="8969" max="8969" width="18.7109375" bestFit="1" customWidth="1"/>
    <col min="9212" max="9212" width="13.28515625" bestFit="1" customWidth="1"/>
    <col min="9213" max="9214" width="0" hidden="1" customWidth="1"/>
    <col min="9215" max="9215" width="61.140625" bestFit="1" customWidth="1"/>
    <col min="9216" max="9216" width="15.42578125" bestFit="1" customWidth="1"/>
    <col min="9217" max="9217" width="9.7109375" bestFit="1" customWidth="1"/>
    <col min="9218" max="9218" width="9.28515625" bestFit="1" customWidth="1"/>
    <col min="9219" max="9219" width="12.85546875" bestFit="1" customWidth="1"/>
    <col min="9220" max="9220" width="13.140625" bestFit="1" customWidth="1"/>
    <col min="9221" max="9221" width="0" hidden="1" customWidth="1"/>
    <col min="9222" max="9222" width="31.7109375" bestFit="1" customWidth="1"/>
    <col min="9223" max="9223" width="104.85546875" bestFit="1" customWidth="1"/>
    <col min="9224" max="9224" width="18" bestFit="1" customWidth="1"/>
    <col min="9225" max="9225" width="18.7109375" bestFit="1" customWidth="1"/>
    <col min="9468" max="9468" width="13.28515625" bestFit="1" customWidth="1"/>
    <col min="9469" max="9470" width="0" hidden="1" customWidth="1"/>
    <col min="9471" max="9471" width="61.140625" bestFit="1" customWidth="1"/>
    <col min="9472" max="9472" width="15.42578125" bestFit="1" customWidth="1"/>
    <col min="9473" max="9473" width="9.7109375" bestFit="1" customWidth="1"/>
    <col min="9474" max="9474" width="9.28515625" bestFit="1" customWidth="1"/>
    <col min="9475" max="9475" width="12.85546875" bestFit="1" customWidth="1"/>
    <col min="9476" max="9476" width="13.140625" bestFit="1" customWidth="1"/>
    <col min="9477" max="9477" width="0" hidden="1" customWidth="1"/>
    <col min="9478" max="9478" width="31.7109375" bestFit="1" customWidth="1"/>
    <col min="9479" max="9479" width="104.85546875" bestFit="1" customWidth="1"/>
    <col min="9480" max="9480" width="18" bestFit="1" customWidth="1"/>
    <col min="9481" max="9481" width="18.7109375" bestFit="1" customWidth="1"/>
    <col min="9724" max="9724" width="13.28515625" bestFit="1" customWidth="1"/>
    <col min="9725" max="9726" width="0" hidden="1" customWidth="1"/>
    <col min="9727" max="9727" width="61.140625" bestFit="1" customWidth="1"/>
    <col min="9728" max="9728" width="15.42578125" bestFit="1" customWidth="1"/>
    <col min="9729" max="9729" width="9.7109375" bestFit="1" customWidth="1"/>
    <col min="9730" max="9730" width="9.28515625" bestFit="1" customWidth="1"/>
    <col min="9731" max="9731" width="12.85546875" bestFit="1" customWidth="1"/>
    <col min="9732" max="9732" width="13.140625" bestFit="1" customWidth="1"/>
    <col min="9733" max="9733" width="0" hidden="1" customWidth="1"/>
    <col min="9734" max="9734" width="31.7109375" bestFit="1" customWidth="1"/>
    <col min="9735" max="9735" width="104.85546875" bestFit="1" customWidth="1"/>
    <col min="9736" max="9736" width="18" bestFit="1" customWidth="1"/>
    <col min="9737" max="9737" width="18.7109375" bestFit="1" customWidth="1"/>
    <col min="9980" max="9980" width="13.28515625" bestFit="1" customWidth="1"/>
    <col min="9981" max="9982" width="0" hidden="1" customWidth="1"/>
    <col min="9983" max="9983" width="61.140625" bestFit="1" customWidth="1"/>
    <col min="9984" max="9984" width="15.42578125" bestFit="1" customWidth="1"/>
    <col min="9985" max="9985" width="9.7109375" bestFit="1" customWidth="1"/>
    <col min="9986" max="9986" width="9.28515625" bestFit="1" customWidth="1"/>
    <col min="9987" max="9987" width="12.85546875" bestFit="1" customWidth="1"/>
    <col min="9988" max="9988" width="13.140625" bestFit="1" customWidth="1"/>
    <col min="9989" max="9989" width="0" hidden="1" customWidth="1"/>
    <col min="9990" max="9990" width="31.7109375" bestFit="1" customWidth="1"/>
    <col min="9991" max="9991" width="104.85546875" bestFit="1" customWidth="1"/>
    <col min="9992" max="9992" width="18" bestFit="1" customWidth="1"/>
    <col min="9993" max="9993" width="18.7109375" bestFit="1" customWidth="1"/>
    <col min="10236" max="10236" width="13.28515625" bestFit="1" customWidth="1"/>
    <col min="10237" max="10238" width="0" hidden="1" customWidth="1"/>
    <col min="10239" max="10239" width="61.140625" bestFit="1" customWidth="1"/>
    <col min="10240" max="10240" width="15.42578125" bestFit="1" customWidth="1"/>
    <col min="10241" max="10241" width="9.7109375" bestFit="1" customWidth="1"/>
    <col min="10242" max="10242" width="9.28515625" bestFit="1" customWidth="1"/>
    <col min="10243" max="10243" width="12.85546875" bestFit="1" customWidth="1"/>
    <col min="10244" max="10244" width="13.140625" bestFit="1" customWidth="1"/>
    <col min="10245" max="10245" width="0" hidden="1" customWidth="1"/>
    <col min="10246" max="10246" width="31.7109375" bestFit="1" customWidth="1"/>
    <col min="10247" max="10247" width="104.85546875" bestFit="1" customWidth="1"/>
    <col min="10248" max="10248" width="18" bestFit="1" customWidth="1"/>
    <col min="10249" max="10249" width="18.7109375" bestFit="1" customWidth="1"/>
    <col min="10492" max="10492" width="13.28515625" bestFit="1" customWidth="1"/>
    <col min="10493" max="10494" width="0" hidden="1" customWidth="1"/>
    <col min="10495" max="10495" width="61.140625" bestFit="1" customWidth="1"/>
    <col min="10496" max="10496" width="15.42578125" bestFit="1" customWidth="1"/>
    <col min="10497" max="10497" width="9.7109375" bestFit="1" customWidth="1"/>
    <col min="10498" max="10498" width="9.28515625" bestFit="1" customWidth="1"/>
    <col min="10499" max="10499" width="12.85546875" bestFit="1" customWidth="1"/>
    <col min="10500" max="10500" width="13.140625" bestFit="1" customWidth="1"/>
    <col min="10501" max="10501" width="0" hidden="1" customWidth="1"/>
    <col min="10502" max="10502" width="31.7109375" bestFit="1" customWidth="1"/>
    <col min="10503" max="10503" width="104.85546875" bestFit="1" customWidth="1"/>
    <col min="10504" max="10504" width="18" bestFit="1" customWidth="1"/>
    <col min="10505" max="10505" width="18.7109375" bestFit="1" customWidth="1"/>
    <col min="10748" max="10748" width="13.28515625" bestFit="1" customWidth="1"/>
    <col min="10749" max="10750" width="0" hidden="1" customWidth="1"/>
    <col min="10751" max="10751" width="61.140625" bestFit="1" customWidth="1"/>
    <col min="10752" max="10752" width="15.42578125" bestFit="1" customWidth="1"/>
    <col min="10753" max="10753" width="9.7109375" bestFit="1" customWidth="1"/>
    <col min="10754" max="10754" width="9.28515625" bestFit="1" customWidth="1"/>
    <col min="10755" max="10755" width="12.85546875" bestFit="1" customWidth="1"/>
    <col min="10756" max="10756" width="13.140625" bestFit="1" customWidth="1"/>
    <col min="10757" max="10757" width="0" hidden="1" customWidth="1"/>
    <col min="10758" max="10758" width="31.7109375" bestFit="1" customWidth="1"/>
    <col min="10759" max="10759" width="104.85546875" bestFit="1" customWidth="1"/>
    <col min="10760" max="10760" width="18" bestFit="1" customWidth="1"/>
    <col min="10761" max="10761" width="18.7109375" bestFit="1" customWidth="1"/>
    <col min="11004" max="11004" width="13.28515625" bestFit="1" customWidth="1"/>
    <col min="11005" max="11006" width="0" hidden="1" customWidth="1"/>
    <col min="11007" max="11007" width="61.140625" bestFit="1" customWidth="1"/>
    <col min="11008" max="11008" width="15.42578125" bestFit="1" customWidth="1"/>
    <col min="11009" max="11009" width="9.7109375" bestFit="1" customWidth="1"/>
    <col min="11010" max="11010" width="9.28515625" bestFit="1" customWidth="1"/>
    <col min="11011" max="11011" width="12.85546875" bestFit="1" customWidth="1"/>
    <col min="11012" max="11012" width="13.140625" bestFit="1" customWidth="1"/>
    <col min="11013" max="11013" width="0" hidden="1" customWidth="1"/>
    <col min="11014" max="11014" width="31.7109375" bestFit="1" customWidth="1"/>
    <col min="11015" max="11015" width="104.85546875" bestFit="1" customWidth="1"/>
    <col min="11016" max="11016" width="18" bestFit="1" customWidth="1"/>
    <col min="11017" max="11017" width="18.7109375" bestFit="1" customWidth="1"/>
    <col min="11260" max="11260" width="13.28515625" bestFit="1" customWidth="1"/>
    <col min="11261" max="11262" width="0" hidden="1" customWidth="1"/>
    <col min="11263" max="11263" width="61.140625" bestFit="1" customWidth="1"/>
    <col min="11264" max="11264" width="15.42578125" bestFit="1" customWidth="1"/>
    <col min="11265" max="11265" width="9.7109375" bestFit="1" customWidth="1"/>
    <col min="11266" max="11266" width="9.28515625" bestFit="1" customWidth="1"/>
    <col min="11267" max="11267" width="12.85546875" bestFit="1" customWidth="1"/>
    <col min="11268" max="11268" width="13.140625" bestFit="1" customWidth="1"/>
    <col min="11269" max="11269" width="0" hidden="1" customWidth="1"/>
    <col min="11270" max="11270" width="31.7109375" bestFit="1" customWidth="1"/>
    <col min="11271" max="11271" width="104.85546875" bestFit="1" customWidth="1"/>
    <col min="11272" max="11272" width="18" bestFit="1" customWidth="1"/>
    <col min="11273" max="11273" width="18.7109375" bestFit="1" customWidth="1"/>
    <col min="11516" max="11516" width="13.28515625" bestFit="1" customWidth="1"/>
    <col min="11517" max="11518" width="0" hidden="1" customWidth="1"/>
    <col min="11519" max="11519" width="61.140625" bestFit="1" customWidth="1"/>
    <col min="11520" max="11520" width="15.42578125" bestFit="1" customWidth="1"/>
    <col min="11521" max="11521" width="9.7109375" bestFit="1" customWidth="1"/>
    <col min="11522" max="11522" width="9.28515625" bestFit="1" customWidth="1"/>
    <col min="11523" max="11523" width="12.85546875" bestFit="1" customWidth="1"/>
    <col min="11524" max="11524" width="13.140625" bestFit="1" customWidth="1"/>
    <col min="11525" max="11525" width="0" hidden="1" customWidth="1"/>
    <col min="11526" max="11526" width="31.7109375" bestFit="1" customWidth="1"/>
    <col min="11527" max="11527" width="104.85546875" bestFit="1" customWidth="1"/>
    <col min="11528" max="11528" width="18" bestFit="1" customWidth="1"/>
    <col min="11529" max="11529" width="18.7109375" bestFit="1" customWidth="1"/>
    <col min="11772" max="11772" width="13.28515625" bestFit="1" customWidth="1"/>
    <col min="11773" max="11774" width="0" hidden="1" customWidth="1"/>
    <col min="11775" max="11775" width="61.140625" bestFit="1" customWidth="1"/>
    <col min="11776" max="11776" width="15.42578125" bestFit="1" customWidth="1"/>
    <col min="11777" max="11777" width="9.7109375" bestFit="1" customWidth="1"/>
    <col min="11778" max="11778" width="9.28515625" bestFit="1" customWidth="1"/>
    <col min="11779" max="11779" width="12.85546875" bestFit="1" customWidth="1"/>
    <col min="11780" max="11780" width="13.140625" bestFit="1" customWidth="1"/>
    <col min="11781" max="11781" width="0" hidden="1" customWidth="1"/>
    <col min="11782" max="11782" width="31.7109375" bestFit="1" customWidth="1"/>
    <col min="11783" max="11783" width="104.85546875" bestFit="1" customWidth="1"/>
    <col min="11784" max="11784" width="18" bestFit="1" customWidth="1"/>
    <col min="11785" max="11785" width="18.7109375" bestFit="1" customWidth="1"/>
    <col min="12028" max="12028" width="13.28515625" bestFit="1" customWidth="1"/>
    <col min="12029" max="12030" width="0" hidden="1" customWidth="1"/>
    <col min="12031" max="12031" width="61.140625" bestFit="1" customWidth="1"/>
    <col min="12032" max="12032" width="15.42578125" bestFit="1" customWidth="1"/>
    <col min="12033" max="12033" width="9.7109375" bestFit="1" customWidth="1"/>
    <col min="12034" max="12034" width="9.28515625" bestFit="1" customWidth="1"/>
    <col min="12035" max="12035" width="12.85546875" bestFit="1" customWidth="1"/>
    <col min="12036" max="12036" width="13.140625" bestFit="1" customWidth="1"/>
    <col min="12037" max="12037" width="0" hidden="1" customWidth="1"/>
    <col min="12038" max="12038" width="31.7109375" bestFit="1" customWidth="1"/>
    <col min="12039" max="12039" width="104.85546875" bestFit="1" customWidth="1"/>
    <col min="12040" max="12040" width="18" bestFit="1" customWidth="1"/>
    <col min="12041" max="12041" width="18.7109375" bestFit="1" customWidth="1"/>
    <col min="12284" max="12284" width="13.28515625" bestFit="1" customWidth="1"/>
    <col min="12285" max="12286" width="0" hidden="1" customWidth="1"/>
    <col min="12287" max="12287" width="61.140625" bestFit="1" customWidth="1"/>
    <col min="12288" max="12288" width="15.42578125" bestFit="1" customWidth="1"/>
    <col min="12289" max="12289" width="9.7109375" bestFit="1" customWidth="1"/>
    <col min="12290" max="12290" width="9.28515625" bestFit="1" customWidth="1"/>
    <col min="12291" max="12291" width="12.85546875" bestFit="1" customWidth="1"/>
    <col min="12292" max="12292" width="13.140625" bestFit="1" customWidth="1"/>
    <col min="12293" max="12293" width="0" hidden="1" customWidth="1"/>
    <col min="12294" max="12294" width="31.7109375" bestFit="1" customWidth="1"/>
    <col min="12295" max="12295" width="104.85546875" bestFit="1" customWidth="1"/>
    <col min="12296" max="12296" width="18" bestFit="1" customWidth="1"/>
    <col min="12297" max="12297" width="18.7109375" bestFit="1" customWidth="1"/>
    <col min="12540" max="12540" width="13.28515625" bestFit="1" customWidth="1"/>
    <col min="12541" max="12542" width="0" hidden="1" customWidth="1"/>
    <col min="12543" max="12543" width="61.140625" bestFit="1" customWidth="1"/>
    <col min="12544" max="12544" width="15.42578125" bestFit="1" customWidth="1"/>
    <col min="12545" max="12545" width="9.7109375" bestFit="1" customWidth="1"/>
    <col min="12546" max="12546" width="9.28515625" bestFit="1" customWidth="1"/>
    <col min="12547" max="12547" width="12.85546875" bestFit="1" customWidth="1"/>
    <col min="12548" max="12548" width="13.140625" bestFit="1" customWidth="1"/>
    <col min="12549" max="12549" width="0" hidden="1" customWidth="1"/>
    <col min="12550" max="12550" width="31.7109375" bestFit="1" customWidth="1"/>
    <col min="12551" max="12551" width="104.85546875" bestFit="1" customWidth="1"/>
    <col min="12552" max="12552" width="18" bestFit="1" customWidth="1"/>
    <col min="12553" max="12553" width="18.7109375" bestFit="1" customWidth="1"/>
    <col min="12796" max="12796" width="13.28515625" bestFit="1" customWidth="1"/>
    <col min="12797" max="12798" width="0" hidden="1" customWidth="1"/>
    <col min="12799" max="12799" width="61.140625" bestFit="1" customWidth="1"/>
    <col min="12800" max="12800" width="15.42578125" bestFit="1" customWidth="1"/>
    <col min="12801" max="12801" width="9.7109375" bestFit="1" customWidth="1"/>
    <col min="12802" max="12802" width="9.28515625" bestFit="1" customWidth="1"/>
    <col min="12803" max="12803" width="12.85546875" bestFit="1" customWidth="1"/>
    <col min="12804" max="12804" width="13.140625" bestFit="1" customWidth="1"/>
    <col min="12805" max="12805" width="0" hidden="1" customWidth="1"/>
    <col min="12806" max="12806" width="31.7109375" bestFit="1" customWidth="1"/>
    <col min="12807" max="12807" width="104.85546875" bestFit="1" customWidth="1"/>
    <col min="12808" max="12808" width="18" bestFit="1" customWidth="1"/>
    <col min="12809" max="12809" width="18.7109375" bestFit="1" customWidth="1"/>
    <col min="13052" max="13052" width="13.28515625" bestFit="1" customWidth="1"/>
    <col min="13053" max="13054" width="0" hidden="1" customWidth="1"/>
    <col min="13055" max="13055" width="61.140625" bestFit="1" customWidth="1"/>
    <col min="13056" max="13056" width="15.42578125" bestFit="1" customWidth="1"/>
    <col min="13057" max="13057" width="9.7109375" bestFit="1" customWidth="1"/>
    <col min="13058" max="13058" width="9.28515625" bestFit="1" customWidth="1"/>
    <col min="13059" max="13059" width="12.85546875" bestFit="1" customWidth="1"/>
    <col min="13060" max="13060" width="13.140625" bestFit="1" customWidth="1"/>
    <col min="13061" max="13061" width="0" hidden="1" customWidth="1"/>
    <col min="13062" max="13062" width="31.7109375" bestFit="1" customWidth="1"/>
    <col min="13063" max="13063" width="104.85546875" bestFit="1" customWidth="1"/>
    <col min="13064" max="13064" width="18" bestFit="1" customWidth="1"/>
    <col min="13065" max="13065" width="18.7109375" bestFit="1" customWidth="1"/>
    <col min="13308" max="13308" width="13.28515625" bestFit="1" customWidth="1"/>
    <col min="13309" max="13310" width="0" hidden="1" customWidth="1"/>
    <col min="13311" max="13311" width="61.140625" bestFit="1" customWidth="1"/>
    <col min="13312" max="13312" width="15.42578125" bestFit="1" customWidth="1"/>
    <col min="13313" max="13313" width="9.7109375" bestFit="1" customWidth="1"/>
    <col min="13314" max="13314" width="9.28515625" bestFit="1" customWidth="1"/>
    <col min="13315" max="13315" width="12.85546875" bestFit="1" customWidth="1"/>
    <col min="13316" max="13316" width="13.140625" bestFit="1" customWidth="1"/>
    <col min="13317" max="13317" width="0" hidden="1" customWidth="1"/>
    <col min="13318" max="13318" width="31.7109375" bestFit="1" customWidth="1"/>
    <col min="13319" max="13319" width="104.85546875" bestFit="1" customWidth="1"/>
    <col min="13320" max="13320" width="18" bestFit="1" customWidth="1"/>
    <col min="13321" max="13321" width="18.7109375" bestFit="1" customWidth="1"/>
    <col min="13564" max="13564" width="13.28515625" bestFit="1" customWidth="1"/>
    <col min="13565" max="13566" width="0" hidden="1" customWidth="1"/>
    <col min="13567" max="13567" width="61.140625" bestFit="1" customWidth="1"/>
    <col min="13568" max="13568" width="15.42578125" bestFit="1" customWidth="1"/>
    <col min="13569" max="13569" width="9.7109375" bestFit="1" customWidth="1"/>
    <col min="13570" max="13570" width="9.28515625" bestFit="1" customWidth="1"/>
    <col min="13571" max="13571" width="12.85546875" bestFit="1" customWidth="1"/>
    <col min="13572" max="13572" width="13.140625" bestFit="1" customWidth="1"/>
    <col min="13573" max="13573" width="0" hidden="1" customWidth="1"/>
    <col min="13574" max="13574" width="31.7109375" bestFit="1" customWidth="1"/>
    <col min="13575" max="13575" width="104.85546875" bestFit="1" customWidth="1"/>
    <col min="13576" max="13576" width="18" bestFit="1" customWidth="1"/>
    <col min="13577" max="13577" width="18.7109375" bestFit="1" customWidth="1"/>
    <col min="13820" max="13820" width="13.28515625" bestFit="1" customWidth="1"/>
    <col min="13821" max="13822" width="0" hidden="1" customWidth="1"/>
    <col min="13823" max="13823" width="61.140625" bestFit="1" customWidth="1"/>
    <col min="13824" max="13824" width="15.42578125" bestFit="1" customWidth="1"/>
    <col min="13825" max="13825" width="9.7109375" bestFit="1" customWidth="1"/>
    <col min="13826" max="13826" width="9.28515625" bestFit="1" customWidth="1"/>
    <col min="13827" max="13827" width="12.85546875" bestFit="1" customWidth="1"/>
    <col min="13828" max="13828" width="13.140625" bestFit="1" customWidth="1"/>
    <col min="13829" max="13829" width="0" hidden="1" customWidth="1"/>
    <col min="13830" max="13830" width="31.7109375" bestFit="1" customWidth="1"/>
    <col min="13831" max="13831" width="104.85546875" bestFit="1" customWidth="1"/>
    <col min="13832" max="13832" width="18" bestFit="1" customWidth="1"/>
    <col min="13833" max="13833" width="18.7109375" bestFit="1" customWidth="1"/>
    <col min="14076" max="14076" width="13.28515625" bestFit="1" customWidth="1"/>
    <col min="14077" max="14078" width="0" hidden="1" customWidth="1"/>
    <col min="14079" max="14079" width="61.140625" bestFit="1" customWidth="1"/>
    <col min="14080" max="14080" width="15.42578125" bestFit="1" customWidth="1"/>
    <col min="14081" max="14081" width="9.7109375" bestFit="1" customWidth="1"/>
    <col min="14082" max="14082" width="9.28515625" bestFit="1" customWidth="1"/>
    <col min="14083" max="14083" width="12.85546875" bestFit="1" customWidth="1"/>
    <col min="14084" max="14084" width="13.140625" bestFit="1" customWidth="1"/>
    <col min="14085" max="14085" width="0" hidden="1" customWidth="1"/>
    <col min="14086" max="14086" width="31.7109375" bestFit="1" customWidth="1"/>
    <col min="14087" max="14087" width="104.85546875" bestFit="1" customWidth="1"/>
    <col min="14088" max="14088" width="18" bestFit="1" customWidth="1"/>
    <col min="14089" max="14089" width="18.7109375" bestFit="1" customWidth="1"/>
    <col min="14332" max="14332" width="13.28515625" bestFit="1" customWidth="1"/>
    <col min="14333" max="14334" width="0" hidden="1" customWidth="1"/>
    <col min="14335" max="14335" width="61.140625" bestFit="1" customWidth="1"/>
    <col min="14336" max="14336" width="15.42578125" bestFit="1" customWidth="1"/>
    <col min="14337" max="14337" width="9.7109375" bestFit="1" customWidth="1"/>
    <col min="14338" max="14338" width="9.28515625" bestFit="1" customWidth="1"/>
    <col min="14339" max="14339" width="12.85546875" bestFit="1" customWidth="1"/>
    <col min="14340" max="14340" width="13.140625" bestFit="1" customWidth="1"/>
    <col min="14341" max="14341" width="0" hidden="1" customWidth="1"/>
    <col min="14342" max="14342" width="31.7109375" bestFit="1" customWidth="1"/>
    <col min="14343" max="14343" width="104.85546875" bestFit="1" customWidth="1"/>
    <col min="14344" max="14344" width="18" bestFit="1" customWidth="1"/>
    <col min="14345" max="14345" width="18.7109375" bestFit="1" customWidth="1"/>
    <col min="14588" max="14588" width="13.28515625" bestFit="1" customWidth="1"/>
    <col min="14589" max="14590" width="0" hidden="1" customWidth="1"/>
    <col min="14591" max="14591" width="61.140625" bestFit="1" customWidth="1"/>
    <col min="14592" max="14592" width="15.42578125" bestFit="1" customWidth="1"/>
    <col min="14593" max="14593" width="9.7109375" bestFit="1" customWidth="1"/>
    <col min="14594" max="14594" width="9.28515625" bestFit="1" customWidth="1"/>
    <col min="14595" max="14595" width="12.85546875" bestFit="1" customWidth="1"/>
    <col min="14596" max="14596" width="13.140625" bestFit="1" customWidth="1"/>
    <col min="14597" max="14597" width="0" hidden="1" customWidth="1"/>
    <col min="14598" max="14598" width="31.7109375" bestFit="1" customWidth="1"/>
    <col min="14599" max="14599" width="104.85546875" bestFit="1" customWidth="1"/>
    <col min="14600" max="14600" width="18" bestFit="1" customWidth="1"/>
    <col min="14601" max="14601" width="18.7109375" bestFit="1" customWidth="1"/>
    <col min="14844" max="14844" width="13.28515625" bestFit="1" customWidth="1"/>
    <col min="14845" max="14846" width="0" hidden="1" customWidth="1"/>
    <col min="14847" max="14847" width="61.140625" bestFit="1" customWidth="1"/>
    <col min="14848" max="14848" width="15.42578125" bestFit="1" customWidth="1"/>
    <col min="14849" max="14849" width="9.7109375" bestFit="1" customWidth="1"/>
    <col min="14850" max="14850" width="9.28515625" bestFit="1" customWidth="1"/>
    <col min="14851" max="14851" width="12.85546875" bestFit="1" customWidth="1"/>
    <col min="14852" max="14852" width="13.140625" bestFit="1" customWidth="1"/>
    <col min="14853" max="14853" width="0" hidden="1" customWidth="1"/>
    <col min="14854" max="14854" width="31.7109375" bestFit="1" customWidth="1"/>
    <col min="14855" max="14855" width="104.85546875" bestFit="1" customWidth="1"/>
    <col min="14856" max="14856" width="18" bestFit="1" customWidth="1"/>
    <col min="14857" max="14857" width="18.7109375" bestFit="1" customWidth="1"/>
    <col min="15100" max="15100" width="13.28515625" bestFit="1" customWidth="1"/>
    <col min="15101" max="15102" width="0" hidden="1" customWidth="1"/>
    <col min="15103" max="15103" width="61.140625" bestFit="1" customWidth="1"/>
    <col min="15104" max="15104" width="15.42578125" bestFit="1" customWidth="1"/>
    <col min="15105" max="15105" width="9.7109375" bestFit="1" customWidth="1"/>
    <col min="15106" max="15106" width="9.28515625" bestFit="1" customWidth="1"/>
    <col min="15107" max="15107" width="12.85546875" bestFit="1" customWidth="1"/>
    <col min="15108" max="15108" width="13.140625" bestFit="1" customWidth="1"/>
    <col min="15109" max="15109" width="0" hidden="1" customWidth="1"/>
    <col min="15110" max="15110" width="31.7109375" bestFit="1" customWidth="1"/>
    <col min="15111" max="15111" width="104.85546875" bestFit="1" customWidth="1"/>
    <col min="15112" max="15112" width="18" bestFit="1" customWidth="1"/>
    <col min="15113" max="15113" width="18.7109375" bestFit="1" customWidth="1"/>
    <col min="15356" max="15356" width="13.28515625" bestFit="1" customWidth="1"/>
    <col min="15357" max="15358" width="0" hidden="1" customWidth="1"/>
    <col min="15359" max="15359" width="61.140625" bestFit="1" customWidth="1"/>
    <col min="15360" max="15360" width="15.42578125" bestFit="1" customWidth="1"/>
    <col min="15361" max="15361" width="9.7109375" bestFit="1" customWidth="1"/>
    <col min="15362" max="15362" width="9.28515625" bestFit="1" customWidth="1"/>
    <col min="15363" max="15363" width="12.85546875" bestFit="1" customWidth="1"/>
    <col min="15364" max="15364" width="13.140625" bestFit="1" customWidth="1"/>
    <col min="15365" max="15365" width="0" hidden="1" customWidth="1"/>
    <col min="15366" max="15366" width="31.7109375" bestFit="1" customWidth="1"/>
    <col min="15367" max="15367" width="104.85546875" bestFit="1" customWidth="1"/>
    <col min="15368" max="15368" width="18" bestFit="1" customWidth="1"/>
    <col min="15369" max="15369" width="18.7109375" bestFit="1" customWidth="1"/>
    <col min="15612" max="15612" width="13.28515625" bestFit="1" customWidth="1"/>
    <col min="15613" max="15614" width="0" hidden="1" customWidth="1"/>
    <col min="15615" max="15615" width="61.140625" bestFit="1" customWidth="1"/>
    <col min="15616" max="15616" width="15.42578125" bestFit="1" customWidth="1"/>
    <col min="15617" max="15617" width="9.7109375" bestFit="1" customWidth="1"/>
    <col min="15618" max="15618" width="9.28515625" bestFit="1" customWidth="1"/>
    <col min="15619" max="15619" width="12.85546875" bestFit="1" customWidth="1"/>
    <col min="15620" max="15620" width="13.140625" bestFit="1" customWidth="1"/>
    <col min="15621" max="15621" width="0" hidden="1" customWidth="1"/>
    <col min="15622" max="15622" width="31.7109375" bestFit="1" customWidth="1"/>
    <col min="15623" max="15623" width="104.85546875" bestFit="1" customWidth="1"/>
    <col min="15624" max="15624" width="18" bestFit="1" customWidth="1"/>
    <col min="15625" max="15625" width="18.7109375" bestFit="1" customWidth="1"/>
    <col min="15868" max="15868" width="13.28515625" bestFit="1" customWidth="1"/>
    <col min="15869" max="15870" width="0" hidden="1" customWidth="1"/>
    <col min="15871" max="15871" width="61.140625" bestFit="1" customWidth="1"/>
    <col min="15872" max="15872" width="15.42578125" bestFit="1" customWidth="1"/>
    <col min="15873" max="15873" width="9.7109375" bestFit="1" customWidth="1"/>
    <col min="15874" max="15874" width="9.28515625" bestFit="1" customWidth="1"/>
    <col min="15875" max="15875" width="12.85546875" bestFit="1" customWidth="1"/>
    <col min="15876" max="15876" width="13.140625" bestFit="1" customWidth="1"/>
    <col min="15877" max="15877" width="0" hidden="1" customWidth="1"/>
    <col min="15878" max="15878" width="31.7109375" bestFit="1" customWidth="1"/>
    <col min="15879" max="15879" width="104.85546875" bestFit="1" customWidth="1"/>
    <col min="15880" max="15880" width="18" bestFit="1" customWidth="1"/>
    <col min="15881" max="15881" width="18.7109375" bestFit="1" customWidth="1"/>
    <col min="16124" max="16124" width="13.28515625" bestFit="1" customWidth="1"/>
    <col min="16125" max="16126" width="0" hidden="1" customWidth="1"/>
    <col min="16127" max="16127" width="61.140625" bestFit="1" customWidth="1"/>
    <col min="16128" max="16128" width="15.42578125" bestFit="1" customWidth="1"/>
    <col min="16129" max="16129" width="9.7109375" bestFit="1" customWidth="1"/>
    <col min="16130" max="16130" width="9.28515625" bestFit="1" customWidth="1"/>
    <col min="16131" max="16131" width="12.85546875" bestFit="1" customWidth="1"/>
    <col min="16132" max="16132" width="13.140625" bestFit="1" customWidth="1"/>
    <col min="16133" max="16133" width="0" hidden="1" customWidth="1"/>
    <col min="16134" max="16134" width="31.7109375" bestFit="1" customWidth="1"/>
    <col min="16135" max="16135" width="104.85546875" bestFit="1" customWidth="1"/>
    <col min="16136" max="16136" width="18" bestFit="1" customWidth="1"/>
    <col min="16137" max="16137" width="18.7109375" bestFit="1" customWidth="1"/>
  </cols>
  <sheetData>
    <row r="1" spans="1:9" ht="12.75" customHeight="1">
      <c r="A1" s="19" t="s">
        <v>24</v>
      </c>
      <c r="B1" s="20" t="s">
        <v>25</v>
      </c>
      <c r="C1" s="20" t="s">
        <v>26</v>
      </c>
      <c r="D1" s="20" t="s">
        <v>27</v>
      </c>
      <c r="E1" s="20" t="s">
        <v>28</v>
      </c>
      <c r="F1" s="20" t="s">
        <v>29</v>
      </c>
      <c r="G1" s="20" t="s">
        <v>30</v>
      </c>
      <c r="H1" s="20" t="s">
        <v>31</v>
      </c>
      <c r="I1" s="20" t="s">
        <v>32</v>
      </c>
    </row>
    <row r="2" spans="1:9" ht="15.75" customHeight="1">
      <c r="A2" s="21"/>
      <c r="B2" s="21" t="s">
        <v>33</v>
      </c>
      <c r="C2" s="21" t="s">
        <v>34</v>
      </c>
      <c r="D2" s="22">
        <v>2864573</v>
      </c>
      <c r="E2" s="23">
        <v>45264</v>
      </c>
      <c r="F2" s="24">
        <v>128.49</v>
      </c>
      <c r="G2" s="25">
        <f>F2</f>
        <v>128.49</v>
      </c>
      <c r="H2" s="26" t="str">
        <f>VLOOKUP($I2,'[1]DE-PARA'!$A$1:$B$42,2,FALSE)</f>
        <v>HEAPA</v>
      </c>
      <c r="I2" s="21" t="s">
        <v>35</v>
      </c>
    </row>
    <row r="3" spans="1:9" ht="15.75" customHeight="1">
      <c r="A3" s="21"/>
      <c r="B3" s="21" t="s">
        <v>33</v>
      </c>
      <c r="C3" s="21" t="s">
        <v>36</v>
      </c>
      <c r="D3" s="22">
        <v>2864568</v>
      </c>
      <c r="E3" s="23">
        <v>45264</v>
      </c>
      <c r="F3" s="24">
        <v>190.89</v>
      </c>
      <c r="G3" s="25">
        <f>F3</f>
        <v>190.89</v>
      </c>
      <c r="H3" s="26" t="str">
        <f>VLOOKUP($I3,'[1]DE-PARA'!$A$1:$B$42,2,FALSE)</f>
        <v>HEMU</v>
      </c>
      <c r="I3" s="21" t="s">
        <v>37</v>
      </c>
    </row>
    <row r="4" spans="1:9" ht="15.75" customHeight="1">
      <c r="A4" s="21"/>
      <c r="B4" s="21" t="s">
        <v>33</v>
      </c>
      <c r="C4" s="21" t="s">
        <v>38</v>
      </c>
      <c r="D4" s="22">
        <v>2864573</v>
      </c>
      <c r="E4" s="23">
        <v>45264</v>
      </c>
      <c r="F4" s="24">
        <v>47.72</v>
      </c>
      <c r="G4" s="25">
        <f>F4</f>
        <v>47.72</v>
      </c>
      <c r="H4" s="26" t="str">
        <f>VLOOKUP($I4,'[1]DE-PARA'!$A$1:$B$42,2,FALSE)</f>
        <v>HEMNSL</v>
      </c>
      <c r="I4" s="21" t="s">
        <v>39</v>
      </c>
    </row>
    <row r="5" spans="1:9" ht="15.75" customHeight="1">
      <c r="A5" s="21" t="s">
        <v>109</v>
      </c>
      <c r="B5" s="21" t="s">
        <v>101</v>
      </c>
      <c r="C5" s="21" t="s">
        <v>110</v>
      </c>
      <c r="D5" s="22">
        <v>8336214</v>
      </c>
      <c r="E5" s="23">
        <v>45264</v>
      </c>
      <c r="F5" s="24">
        <v>367.1</v>
      </c>
      <c r="G5" s="25">
        <v>367.1</v>
      </c>
      <c r="H5" s="26" t="str">
        <f>VLOOKUP($I5,'[1]DE-PARA'!$A$1:$B$42,2,FALSE)</f>
        <v>Materiais</v>
      </c>
      <c r="I5" s="21" t="s">
        <v>41</v>
      </c>
    </row>
    <row r="6" spans="1:9" ht="15.75" customHeight="1">
      <c r="A6" s="21"/>
      <c r="B6" s="21" t="s">
        <v>33</v>
      </c>
      <c r="C6" s="21" t="s">
        <v>34</v>
      </c>
      <c r="D6" s="22">
        <v>2864582</v>
      </c>
      <c r="E6" s="23">
        <v>45265</v>
      </c>
      <c r="F6" s="24">
        <v>52598.55</v>
      </c>
      <c r="G6" s="25">
        <f>F6</f>
        <v>52598.55</v>
      </c>
      <c r="H6" s="26" t="str">
        <f>VLOOKUP($I6,'[1]DE-PARA'!$A$1:$B$42,2,FALSE)</f>
        <v>HEAPA</v>
      </c>
      <c r="I6" s="21" t="s">
        <v>35</v>
      </c>
    </row>
    <row r="7" spans="1:9" ht="15.75" customHeight="1">
      <c r="A7" s="21"/>
      <c r="B7" s="21" t="s">
        <v>33</v>
      </c>
      <c r="C7" s="21" t="s">
        <v>36</v>
      </c>
      <c r="D7" s="22">
        <v>2864187</v>
      </c>
      <c r="E7" s="23">
        <v>45265</v>
      </c>
      <c r="F7" s="24">
        <v>78146.41</v>
      </c>
      <c r="G7" s="25">
        <f>F7</f>
        <v>78146.41</v>
      </c>
      <c r="H7" s="26" t="str">
        <f>VLOOKUP($I7,'[1]DE-PARA'!$A$1:$B$42,2,FALSE)</f>
        <v>HEMU</v>
      </c>
      <c r="I7" s="21" t="s">
        <v>37</v>
      </c>
    </row>
    <row r="8" spans="1:9" ht="15.75" customHeight="1">
      <c r="A8" s="21"/>
      <c r="B8" s="21" t="s">
        <v>33</v>
      </c>
      <c r="C8" s="21" t="s">
        <v>38</v>
      </c>
      <c r="D8" s="22">
        <v>2864062</v>
      </c>
      <c r="E8" s="23">
        <v>45265</v>
      </c>
      <c r="F8" s="24">
        <v>19536.599999999999</v>
      </c>
      <c r="G8" s="25">
        <f>F8</f>
        <v>19536.599999999999</v>
      </c>
      <c r="H8" s="26" t="str">
        <f>VLOOKUP($I8,'[1]DE-PARA'!$A$1:$B$42,2,FALSE)</f>
        <v>HEMNSL</v>
      </c>
      <c r="I8" s="21" t="s">
        <v>39</v>
      </c>
    </row>
    <row r="9" spans="1:9" ht="15.75" customHeight="1">
      <c r="A9" s="21" t="s">
        <v>111</v>
      </c>
      <c r="B9" s="21" t="s">
        <v>45</v>
      </c>
      <c r="C9" s="21" t="s">
        <v>46</v>
      </c>
      <c r="D9" s="22">
        <v>2864702</v>
      </c>
      <c r="E9" s="23">
        <v>45265</v>
      </c>
      <c r="F9" s="24">
        <v>150281.56</v>
      </c>
      <c r="G9" s="25">
        <v>150281.56</v>
      </c>
      <c r="H9" s="26" t="str">
        <f>VLOOKUP($I9,'[1]DE-PARA'!$A$1:$B$42,2,FALSE)</f>
        <v>Pessoal</v>
      </c>
      <c r="I9" s="21" t="s">
        <v>58</v>
      </c>
    </row>
    <row r="10" spans="1:9" ht="15.75" customHeight="1">
      <c r="A10" s="21" t="s">
        <v>112</v>
      </c>
      <c r="B10" s="21" t="s">
        <v>55</v>
      </c>
      <c r="C10" s="21" t="s">
        <v>56</v>
      </c>
      <c r="D10" s="22">
        <v>5203397</v>
      </c>
      <c r="E10" s="23">
        <v>45266</v>
      </c>
      <c r="F10" s="24">
        <v>59.08</v>
      </c>
      <c r="G10" s="25">
        <v>59.08</v>
      </c>
      <c r="H10" s="26" t="str">
        <f>VLOOKUP($I10,'[1]DE-PARA'!$A$1:$B$42,2,FALSE)</f>
        <v>Rescisões Trabalhistas</v>
      </c>
      <c r="I10" s="21" t="s">
        <v>47</v>
      </c>
    </row>
    <row r="11" spans="1:9" ht="15.75" customHeight="1">
      <c r="A11" s="21" t="s">
        <v>113</v>
      </c>
      <c r="B11" s="21" t="s">
        <v>80</v>
      </c>
      <c r="C11" s="21" t="s">
        <v>114</v>
      </c>
      <c r="D11" s="22">
        <v>5954000</v>
      </c>
      <c r="E11" s="23">
        <v>45266</v>
      </c>
      <c r="F11" s="24">
        <v>139.13</v>
      </c>
      <c r="G11" s="25">
        <v>139.13</v>
      </c>
      <c r="H11" s="26" t="str">
        <f>VLOOKUP($I11,'[1]DE-PARA'!$A$1:$B$42,2,FALSE)</f>
        <v>Tributos, Taxas e Contribuições</v>
      </c>
      <c r="I11" s="21" t="s">
        <v>88</v>
      </c>
    </row>
    <row r="12" spans="1:9" ht="15.75" customHeight="1">
      <c r="A12" s="21"/>
      <c r="B12" s="21" t="s">
        <v>33</v>
      </c>
      <c r="C12" s="21" t="s">
        <v>34</v>
      </c>
      <c r="D12" s="22">
        <v>2864033</v>
      </c>
      <c r="E12" s="23">
        <v>45267</v>
      </c>
      <c r="F12" s="24">
        <v>2412.11</v>
      </c>
      <c r="G12" s="25">
        <f t="shared" ref="G12:G17" si="0">F12</f>
        <v>2412.11</v>
      </c>
      <c r="H12" s="26" t="str">
        <f>VLOOKUP($I12,'[1]DE-PARA'!$A$1:$B$42,2,FALSE)</f>
        <v>HEAPA</v>
      </c>
      <c r="I12" s="21" t="s">
        <v>35</v>
      </c>
    </row>
    <row r="13" spans="1:9" ht="15.75" customHeight="1">
      <c r="A13" s="21"/>
      <c r="B13" s="21" t="s">
        <v>33</v>
      </c>
      <c r="C13" s="21" t="s">
        <v>34</v>
      </c>
      <c r="D13" s="22">
        <v>2864038</v>
      </c>
      <c r="E13" s="23">
        <v>45267</v>
      </c>
      <c r="F13" s="24">
        <v>7954</v>
      </c>
      <c r="G13" s="25">
        <f t="shared" si="0"/>
        <v>7954</v>
      </c>
      <c r="H13" s="26" t="str">
        <f>VLOOKUP($I13,'[1]DE-PARA'!$A$1:$B$42,2,FALSE)</f>
        <v>HEAPA</v>
      </c>
      <c r="I13" s="21" t="s">
        <v>35</v>
      </c>
    </row>
    <row r="14" spans="1:9" ht="15.75" customHeight="1">
      <c r="A14" s="21"/>
      <c r="B14" s="21" t="s">
        <v>33</v>
      </c>
      <c r="C14" s="21" t="s">
        <v>36</v>
      </c>
      <c r="D14" s="22">
        <v>2864883</v>
      </c>
      <c r="E14" s="23">
        <v>45267</v>
      </c>
      <c r="F14" s="24">
        <v>3583.7</v>
      </c>
      <c r="G14" s="25">
        <f t="shared" si="0"/>
        <v>3583.7</v>
      </c>
      <c r="H14" s="26" t="str">
        <f>VLOOKUP($I14,'[1]DE-PARA'!$A$1:$B$42,2,FALSE)</f>
        <v>HEMU</v>
      </c>
      <c r="I14" s="21" t="s">
        <v>37</v>
      </c>
    </row>
    <row r="15" spans="1:9" ht="15.75" customHeight="1">
      <c r="A15" s="21"/>
      <c r="B15" s="21" t="s">
        <v>33</v>
      </c>
      <c r="C15" s="21" t="s">
        <v>36</v>
      </c>
      <c r="D15" s="22">
        <v>2864899</v>
      </c>
      <c r="E15" s="23">
        <v>45267</v>
      </c>
      <c r="F15" s="24">
        <v>11817.37</v>
      </c>
      <c r="G15" s="25">
        <f t="shared" si="0"/>
        <v>11817.37</v>
      </c>
      <c r="H15" s="26" t="str">
        <f>VLOOKUP($I15,'[1]DE-PARA'!$A$1:$B$42,2,FALSE)</f>
        <v>HEMU</v>
      </c>
      <c r="I15" s="21" t="s">
        <v>37</v>
      </c>
    </row>
    <row r="16" spans="1:9" ht="15.75" customHeight="1">
      <c r="A16" s="21"/>
      <c r="B16" s="21" t="s">
        <v>33</v>
      </c>
      <c r="C16" s="21" t="s">
        <v>38</v>
      </c>
      <c r="D16" s="22">
        <v>2864821</v>
      </c>
      <c r="E16" s="23">
        <v>45267</v>
      </c>
      <c r="F16" s="24">
        <v>895.93</v>
      </c>
      <c r="G16" s="25">
        <f t="shared" si="0"/>
        <v>895.93</v>
      </c>
      <c r="H16" s="26" t="str">
        <f>VLOOKUP($I16,'[1]DE-PARA'!$A$1:$B$42,2,FALSE)</f>
        <v>HEMNSL</v>
      </c>
      <c r="I16" s="21" t="s">
        <v>39</v>
      </c>
    </row>
    <row r="17" spans="1:9" ht="15.75" customHeight="1">
      <c r="A17" s="21"/>
      <c r="B17" s="21" t="s">
        <v>33</v>
      </c>
      <c r="C17" s="21" t="s">
        <v>38</v>
      </c>
      <c r="D17" s="22">
        <v>2864824</v>
      </c>
      <c r="E17" s="23">
        <v>45267</v>
      </c>
      <c r="F17" s="24">
        <v>2954.34</v>
      </c>
      <c r="G17" s="25">
        <f t="shared" si="0"/>
        <v>2954.34</v>
      </c>
      <c r="H17" s="26" t="str">
        <f>VLOOKUP($I17,'[1]DE-PARA'!$A$1:$B$42,2,FALSE)</f>
        <v>HEMNSL</v>
      </c>
      <c r="I17" s="21" t="s">
        <v>39</v>
      </c>
    </row>
    <row r="18" spans="1:9" ht="15.75" customHeight="1">
      <c r="A18" s="21" t="s">
        <v>115</v>
      </c>
      <c r="B18" s="21" t="s">
        <v>45</v>
      </c>
      <c r="C18" s="21" t="s">
        <v>46</v>
      </c>
      <c r="D18" s="22">
        <v>2864983</v>
      </c>
      <c r="E18" s="23">
        <v>45267</v>
      </c>
      <c r="F18" s="24">
        <v>1446.26</v>
      </c>
      <c r="G18" s="25">
        <v>1446.26</v>
      </c>
      <c r="H18" s="26" t="str">
        <f>VLOOKUP($I18,'[1]DE-PARA'!$A$1:$B$42,2,FALSE)</f>
        <v>Rescisões Trabalhistas</v>
      </c>
      <c r="I18" s="21" t="s">
        <v>47</v>
      </c>
    </row>
    <row r="19" spans="1:9" ht="15.75" customHeight="1">
      <c r="A19" s="21" t="s">
        <v>116</v>
      </c>
      <c r="B19" s="21" t="s">
        <v>45</v>
      </c>
      <c r="C19" s="21" t="s">
        <v>46</v>
      </c>
      <c r="D19" s="22">
        <v>2864992</v>
      </c>
      <c r="E19" s="23">
        <v>45267</v>
      </c>
      <c r="F19" s="24">
        <v>5247.27</v>
      </c>
      <c r="G19" s="25">
        <v>5247.27</v>
      </c>
      <c r="H19" s="26" t="str">
        <f>VLOOKUP($I19,'[1]DE-PARA'!$A$1:$B$42,2,FALSE)</f>
        <v>Rescisões Trabalhistas</v>
      </c>
      <c r="I19" s="21" t="s">
        <v>47</v>
      </c>
    </row>
    <row r="20" spans="1:9" ht="15.75" customHeight="1">
      <c r="A20" s="21" t="s">
        <v>117</v>
      </c>
      <c r="B20" s="21" t="s">
        <v>55</v>
      </c>
      <c r="C20" s="21" t="s">
        <v>56</v>
      </c>
      <c r="D20" s="22">
        <v>5665857</v>
      </c>
      <c r="E20" s="23">
        <v>45267</v>
      </c>
      <c r="F20" s="24">
        <v>22719.57</v>
      </c>
      <c r="G20" s="25">
        <v>22719.57</v>
      </c>
      <c r="H20" s="26" t="str">
        <f>VLOOKUP($I20,'[1]DE-PARA'!$A$1:$B$42,2,FALSE)</f>
        <v>Encargos sobre Folha de Pagamento</v>
      </c>
      <c r="I20" s="21" t="s">
        <v>57</v>
      </c>
    </row>
    <row r="21" spans="1:9" ht="15.75" customHeight="1">
      <c r="A21" s="21" t="s">
        <v>118</v>
      </c>
      <c r="B21" s="21" t="s">
        <v>80</v>
      </c>
      <c r="C21" s="21" t="s">
        <v>114</v>
      </c>
      <c r="D21" s="22">
        <v>5958800</v>
      </c>
      <c r="E21" s="23">
        <v>45267</v>
      </c>
      <c r="F21" s="24">
        <v>6.14</v>
      </c>
      <c r="G21" s="25">
        <v>6.14</v>
      </c>
      <c r="H21" s="26" t="str">
        <f>VLOOKUP($I21,'[1]DE-PARA'!$A$1:$B$42,2,FALSE)</f>
        <v>Serviços</v>
      </c>
      <c r="I21" s="21" t="s">
        <v>119</v>
      </c>
    </row>
    <row r="22" spans="1:9" ht="15.75" customHeight="1">
      <c r="A22" s="21"/>
      <c r="B22" s="21" t="s">
        <v>33</v>
      </c>
      <c r="C22" s="21" t="s">
        <v>34</v>
      </c>
      <c r="D22" s="22">
        <v>2864702</v>
      </c>
      <c r="E22" s="23">
        <v>45271</v>
      </c>
      <c r="F22" s="24">
        <v>3800.18</v>
      </c>
      <c r="G22" s="25">
        <f>F22</f>
        <v>3800.18</v>
      </c>
      <c r="H22" s="26" t="str">
        <f>VLOOKUP($I22,'[1]DE-PARA'!$A$1:$B$42,2,FALSE)</f>
        <v>HEAPA</v>
      </c>
      <c r="I22" s="21" t="s">
        <v>35</v>
      </c>
    </row>
    <row r="23" spans="1:9" ht="15.75" customHeight="1">
      <c r="A23" s="21"/>
      <c r="B23" s="21" t="s">
        <v>33</v>
      </c>
      <c r="C23" s="21" t="s">
        <v>36</v>
      </c>
      <c r="D23" s="22">
        <v>2864828</v>
      </c>
      <c r="E23" s="23">
        <v>45271</v>
      </c>
      <c r="F23" s="24">
        <v>5645.98</v>
      </c>
      <c r="G23" s="25">
        <f>F23</f>
        <v>5645.98</v>
      </c>
      <c r="H23" s="26" t="str">
        <f>VLOOKUP($I23,'[1]DE-PARA'!$A$1:$B$42,2,FALSE)</f>
        <v>HEMU</v>
      </c>
      <c r="I23" s="21" t="s">
        <v>37</v>
      </c>
    </row>
    <row r="24" spans="1:9" ht="15" customHeight="1">
      <c r="A24" s="21"/>
      <c r="B24" s="21" t="s">
        <v>33</v>
      </c>
      <c r="C24" s="21" t="s">
        <v>38</v>
      </c>
      <c r="D24" s="22">
        <v>2864929</v>
      </c>
      <c r="E24" s="23">
        <v>45271</v>
      </c>
      <c r="F24" s="24">
        <v>1411.49</v>
      </c>
      <c r="G24" s="25">
        <f>F24</f>
        <v>1411.49</v>
      </c>
      <c r="H24" s="26" t="str">
        <f>VLOOKUP($I24,'[1]DE-PARA'!$A$1:$B$42,2,FALSE)</f>
        <v>HEMNSL</v>
      </c>
      <c r="I24" s="21" t="s">
        <v>39</v>
      </c>
    </row>
    <row r="25" spans="1:9" ht="15.75" customHeight="1">
      <c r="A25" s="21" t="s">
        <v>120</v>
      </c>
      <c r="B25" s="21" t="s">
        <v>121</v>
      </c>
      <c r="C25" s="21" t="s">
        <v>122</v>
      </c>
      <c r="D25" s="22">
        <v>5982703</v>
      </c>
      <c r="E25" s="23">
        <v>45271</v>
      </c>
      <c r="F25" s="24">
        <v>354.85</v>
      </c>
      <c r="G25" s="25">
        <v>354.85</v>
      </c>
      <c r="H25" s="26" t="str">
        <f>VLOOKUP($I25,'[1]DE-PARA'!$A$1:$B$42,2,FALSE)</f>
        <v>Concessionárias (água, luz e telefone)</v>
      </c>
      <c r="I25" s="21" t="s">
        <v>123</v>
      </c>
    </row>
    <row r="26" spans="1:9" ht="15.75" customHeight="1">
      <c r="A26" s="21" t="s">
        <v>124</v>
      </c>
      <c r="B26" s="21" t="s">
        <v>40</v>
      </c>
      <c r="C26" s="21" t="s">
        <v>125</v>
      </c>
      <c r="D26" s="22">
        <v>5635770</v>
      </c>
      <c r="E26" s="23">
        <v>45271</v>
      </c>
      <c r="F26" s="24">
        <v>72</v>
      </c>
      <c r="G26" s="25">
        <v>72</v>
      </c>
      <c r="H26" s="26" t="str">
        <f>VLOOKUP($I26,'[1]DE-PARA'!$A$1:$B$42,2,FALSE)</f>
        <v>Materiais</v>
      </c>
      <c r="I26" s="21" t="s">
        <v>41</v>
      </c>
    </row>
    <row r="27" spans="1:9" ht="15.75" customHeight="1">
      <c r="A27" s="21" t="s">
        <v>126</v>
      </c>
      <c r="B27" s="21" t="s">
        <v>65</v>
      </c>
      <c r="C27" s="21" t="s">
        <v>66</v>
      </c>
      <c r="D27" s="22">
        <v>67</v>
      </c>
      <c r="E27" s="23">
        <v>45271</v>
      </c>
      <c r="F27" s="24">
        <v>524.75</v>
      </c>
      <c r="G27" s="25">
        <v>524.75</v>
      </c>
      <c r="H27" s="26" t="str">
        <f>VLOOKUP($I27,'[1]DE-PARA'!$A$1:$B$42,2,FALSE)</f>
        <v>Aluguéis</v>
      </c>
      <c r="I27" s="21" t="s">
        <v>64</v>
      </c>
    </row>
    <row r="28" spans="1:9" ht="15.75" customHeight="1">
      <c r="A28" s="21" t="s">
        <v>127</v>
      </c>
      <c r="B28" s="21" t="s">
        <v>62</v>
      </c>
      <c r="C28" s="21" t="s">
        <v>63</v>
      </c>
      <c r="D28" s="22">
        <v>67</v>
      </c>
      <c r="E28" s="23">
        <v>45271</v>
      </c>
      <c r="F28" s="24">
        <v>5100</v>
      </c>
      <c r="G28" s="25">
        <v>4723.03</v>
      </c>
      <c r="H28" s="26" t="str">
        <f>VLOOKUP($I28,'[1]DE-PARA'!$A$1:$B$42,2,FALSE)</f>
        <v>Aluguéis</v>
      </c>
      <c r="I28" s="21" t="s">
        <v>64</v>
      </c>
    </row>
    <row r="29" spans="1:9" ht="15.75" customHeight="1">
      <c r="A29" s="21" t="s">
        <v>128</v>
      </c>
      <c r="B29" s="21" t="s">
        <v>82</v>
      </c>
      <c r="C29" s="21" t="s">
        <v>83</v>
      </c>
      <c r="D29" s="22">
        <v>5635820</v>
      </c>
      <c r="E29" s="23">
        <v>45271</v>
      </c>
      <c r="F29" s="24">
        <v>3460.57</v>
      </c>
      <c r="G29" s="25">
        <v>3460.57</v>
      </c>
      <c r="H29" s="26" t="str">
        <f>VLOOKUP($I29,'[1]DE-PARA'!$A$1:$B$42,2,FALSE)</f>
        <v>Serviços</v>
      </c>
      <c r="I29" s="21" t="s">
        <v>44</v>
      </c>
    </row>
    <row r="30" spans="1:9" ht="15.75" customHeight="1">
      <c r="A30" s="21" t="s">
        <v>129</v>
      </c>
      <c r="B30" s="21" t="s">
        <v>42</v>
      </c>
      <c r="C30" s="21" t="s">
        <v>43</v>
      </c>
      <c r="D30" s="22">
        <v>5635778</v>
      </c>
      <c r="E30" s="23">
        <v>45271</v>
      </c>
      <c r="F30" s="24">
        <v>974.4</v>
      </c>
      <c r="G30" s="25">
        <v>974.4</v>
      </c>
      <c r="H30" s="26" t="str">
        <f>VLOOKUP($I30,'[1]DE-PARA'!$A$1:$B$42,2,FALSE)</f>
        <v>Passagens e Hospedagens</v>
      </c>
      <c r="I30" s="21" t="s">
        <v>11</v>
      </c>
    </row>
    <row r="31" spans="1:9" ht="15.75" customHeight="1">
      <c r="A31" s="21" t="s">
        <v>130</v>
      </c>
      <c r="B31" s="21" t="s">
        <v>45</v>
      </c>
      <c r="C31" s="21" t="s">
        <v>46</v>
      </c>
      <c r="D31" s="22">
        <v>3001953</v>
      </c>
      <c r="E31" s="23">
        <v>45271</v>
      </c>
      <c r="F31" s="24">
        <v>748.05</v>
      </c>
      <c r="G31" s="25">
        <v>748.05</v>
      </c>
      <c r="H31" s="26" t="str">
        <f>VLOOKUP($I31,'[1]DE-PARA'!$A$1:$B$42,2,FALSE)</f>
        <v>Despesas Gerais</v>
      </c>
      <c r="I31" s="21" t="s">
        <v>81</v>
      </c>
    </row>
    <row r="32" spans="1:9" ht="15.75" customHeight="1">
      <c r="A32" s="21"/>
      <c r="B32" s="21" t="s">
        <v>33</v>
      </c>
      <c r="C32" s="21" t="s">
        <v>34</v>
      </c>
      <c r="D32" s="22">
        <v>2864518</v>
      </c>
      <c r="E32" s="23">
        <v>45272</v>
      </c>
      <c r="F32" s="24">
        <v>22193.040000000001</v>
      </c>
      <c r="G32" s="25">
        <f t="shared" ref="G32:G37" si="1">F32</f>
        <v>22193.040000000001</v>
      </c>
      <c r="H32" s="26" t="str">
        <f>VLOOKUP($I32,'[1]DE-PARA'!$A$1:$B$42,2,FALSE)</f>
        <v>HEAPA</v>
      </c>
      <c r="I32" s="21" t="s">
        <v>35</v>
      </c>
    </row>
    <row r="33" spans="1:9" ht="15.75" customHeight="1">
      <c r="A33" s="21"/>
      <c r="B33" s="21" t="s">
        <v>33</v>
      </c>
      <c r="C33" s="21" t="s">
        <v>34</v>
      </c>
      <c r="D33" s="22">
        <v>2864536</v>
      </c>
      <c r="E33" s="23">
        <v>45272</v>
      </c>
      <c r="F33" s="24">
        <v>18464.09</v>
      </c>
      <c r="G33" s="25">
        <f t="shared" si="1"/>
        <v>18464.09</v>
      </c>
      <c r="H33" s="26" t="str">
        <f>VLOOKUP($I33,'[1]DE-PARA'!$A$1:$B$42,2,FALSE)</f>
        <v>HEAPA</v>
      </c>
      <c r="I33" s="21" t="s">
        <v>35</v>
      </c>
    </row>
    <row r="34" spans="1:9" ht="15.75" customHeight="1">
      <c r="A34" s="21"/>
      <c r="B34" s="21" t="s">
        <v>33</v>
      </c>
      <c r="C34" s="21" t="s">
        <v>36</v>
      </c>
      <c r="D34" s="22">
        <v>2864500</v>
      </c>
      <c r="E34" s="23">
        <v>45272</v>
      </c>
      <c r="F34" s="24">
        <v>32972.51</v>
      </c>
      <c r="G34" s="25">
        <f t="shared" si="1"/>
        <v>32972.51</v>
      </c>
      <c r="H34" s="26" t="str">
        <f>VLOOKUP($I34,'[1]DE-PARA'!$A$1:$B$42,2,FALSE)</f>
        <v>HEMU</v>
      </c>
      <c r="I34" s="21" t="s">
        <v>37</v>
      </c>
    </row>
    <row r="35" spans="1:9" ht="15.75" customHeight="1">
      <c r="A35" s="21"/>
      <c r="B35" s="21" t="s">
        <v>33</v>
      </c>
      <c r="C35" s="21" t="s">
        <v>36</v>
      </c>
      <c r="D35" s="22">
        <v>2864538</v>
      </c>
      <c r="E35" s="23">
        <v>45272</v>
      </c>
      <c r="F35" s="24">
        <v>27432.37</v>
      </c>
      <c r="G35" s="25">
        <f t="shared" si="1"/>
        <v>27432.37</v>
      </c>
      <c r="H35" s="26" t="str">
        <f>VLOOKUP($I35,'[1]DE-PARA'!$A$1:$B$42,2,FALSE)</f>
        <v>HEMU</v>
      </c>
      <c r="I35" s="21" t="s">
        <v>37</v>
      </c>
    </row>
    <row r="36" spans="1:9" ht="15.75" customHeight="1">
      <c r="A36" s="21"/>
      <c r="B36" s="21" t="s">
        <v>33</v>
      </c>
      <c r="C36" s="21" t="s">
        <v>38</v>
      </c>
      <c r="D36" s="22">
        <v>2864495</v>
      </c>
      <c r="E36" s="23">
        <v>45272</v>
      </c>
      <c r="F36" s="24">
        <v>8243.1299999999992</v>
      </c>
      <c r="G36" s="25">
        <f t="shared" si="1"/>
        <v>8243.1299999999992</v>
      </c>
      <c r="H36" s="26" t="str">
        <f>VLOOKUP($I36,'[1]DE-PARA'!$A$1:$B$42,2,FALSE)</f>
        <v>HEMNSL</v>
      </c>
      <c r="I36" s="21" t="s">
        <v>39</v>
      </c>
    </row>
    <row r="37" spans="1:9" ht="15.75" customHeight="1">
      <c r="A37" s="21"/>
      <c r="B37" s="21" t="s">
        <v>33</v>
      </c>
      <c r="C37" s="21" t="s">
        <v>38</v>
      </c>
      <c r="D37" s="22">
        <v>2864534</v>
      </c>
      <c r="E37" s="23">
        <v>45272</v>
      </c>
      <c r="F37" s="24">
        <v>6858.09</v>
      </c>
      <c r="G37" s="25">
        <f t="shared" si="1"/>
        <v>6858.09</v>
      </c>
      <c r="H37" s="26" t="str">
        <f>VLOOKUP($I37,'[1]DE-PARA'!$A$1:$B$42,2,FALSE)</f>
        <v>HEMNSL</v>
      </c>
      <c r="I37" s="21" t="s">
        <v>39</v>
      </c>
    </row>
    <row r="38" spans="1:9" ht="15.75" customHeight="1">
      <c r="A38" s="21" t="s">
        <v>131</v>
      </c>
      <c r="B38" s="21" t="s">
        <v>59</v>
      </c>
      <c r="C38" s="21" t="s">
        <v>60</v>
      </c>
      <c r="D38" s="22">
        <v>5963830</v>
      </c>
      <c r="E38" s="23">
        <v>45272</v>
      </c>
      <c r="F38" s="24">
        <v>197.68</v>
      </c>
      <c r="G38" s="25">
        <v>197.68</v>
      </c>
      <c r="H38" s="26" t="str">
        <f>VLOOKUP($I38,'[1]DE-PARA'!$A$1:$B$42,2,FALSE)</f>
        <v>Concessionárias (água, luz e telefone)</v>
      </c>
      <c r="I38" s="21" t="s">
        <v>61</v>
      </c>
    </row>
    <row r="39" spans="1:9" ht="15.75" customHeight="1">
      <c r="A39" s="21" t="s">
        <v>132</v>
      </c>
      <c r="B39" s="21" t="s">
        <v>51</v>
      </c>
      <c r="C39" s="21" t="s">
        <v>52</v>
      </c>
      <c r="D39" s="22">
        <v>6744627</v>
      </c>
      <c r="E39" s="23">
        <v>45272</v>
      </c>
      <c r="F39" s="24">
        <v>37500</v>
      </c>
      <c r="G39" s="25">
        <v>37500</v>
      </c>
      <c r="H39" s="26" t="str">
        <f>VLOOKUP($I39,'[1]DE-PARA'!$A$1:$B$42,2,FALSE)</f>
        <v>Serviços</v>
      </c>
      <c r="I39" s="21" t="s">
        <v>53</v>
      </c>
    </row>
    <row r="40" spans="1:9" ht="15.75" customHeight="1">
      <c r="A40" s="21" t="s">
        <v>133</v>
      </c>
      <c r="B40" s="21" t="s">
        <v>67</v>
      </c>
      <c r="C40" s="21" t="s">
        <v>68</v>
      </c>
      <c r="D40" s="22">
        <v>6744616</v>
      </c>
      <c r="E40" s="23">
        <v>45272</v>
      </c>
      <c r="F40" s="24">
        <v>25000</v>
      </c>
      <c r="G40" s="25">
        <v>25000</v>
      </c>
      <c r="H40" s="26" t="str">
        <f>VLOOKUP($I40,'[1]DE-PARA'!$A$1:$B$42,2,FALSE)</f>
        <v>Serviços</v>
      </c>
      <c r="I40" s="21" t="s">
        <v>53</v>
      </c>
    </row>
    <row r="41" spans="1:9" ht="15.75" customHeight="1">
      <c r="A41" s="21" t="s">
        <v>134</v>
      </c>
      <c r="B41" s="21" t="s">
        <v>97</v>
      </c>
      <c r="C41" s="21" t="s">
        <v>98</v>
      </c>
      <c r="D41" s="22">
        <v>6744626</v>
      </c>
      <c r="E41" s="23">
        <v>45272</v>
      </c>
      <c r="F41" s="24">
        <v>696</v>
      </c>
      <c r="G41" s="25">
        <v>696</v>
      </c>
      <c r="H41" s="26" t="str">
        <f>VLOOKUP($I41,'[1]DE-PARA'!$A$1:$B$42,2,FALSE)</f>
        <v>Serviços</v>
      </c>
      <c r="I41" s="21" t="s">
        <v>44</v>
      </c>
    </row>
    <row r="42" spans="1:9" ht="15.75" customHeight="1">
      <c r="A42" s="21" t="s">
        <v>135</v>
      </c>
      <c r="B42" s="21" t="s">
        <v>42</v>
      </c>
      <c r="C42" s="21" t="s">
        <v>43</v>
      </c>
      <c r="D42" s="22">
        <v>6744615</v>
      </c>
      <c r="E42" s="23">
        <v>45272</v>
      </c>
      <c r="F42" s="24">
        <v>15</v>
      </c>
      <c r="G42" s="25">
        <v>15</v>
      </c>
      <c r="H42" s="26" t="str">
        <f>VLOOKUP($I42,'[1]DE-PARA'!$A$1:$B$42,2,FALSE)</f>
        <v>Serviços</v>
      </c>
      <c r="I42" s="21" t="s">
        <v>44</v>
      </c>
    </row>
    <row r="43" spans="1:9" ht="15.75" customHeight="1">
      <c r="A43" s="21" t="s">
        <v>136</v>
      </c>
      <c r="B43" s="21" t="s">
        <v>45</v>
      </c>
      <c r="C43" s="21" t="s">
        <v>46</v>
      </c>
      <c r="D43" s="22">
        <v>2864332</v>
      </c>
      <c r="E43" s="23">
        <v>45272</v>
      </c>
      <c r="F43" s="24">
        <v>52754.55</v>
      </c>
      <c r="G43" s="25">
        <v>52754.55</v>
      </c>
      <c r="H43" s="26" t="str">
        <f>VLOOKUP($I43,'[1]DE-PARA'!$A$1:$B$42,2,FALSE)</f>
        <v>Pessoal</v>
      </c>
      <c r="I43" s="21" t="s">
        <v>58</v>
      </c>
    </row>
    <row r="44" spans="1:9" ht="15.75" customHeight="1">
      <c r="A44" s="21"/>
      <c r="B44" s="21" t="s">
        <v>33</v>
      </c>
      <c r="C44" s="21" t="s">
        <v>34</v>
      </c>
      <c r="D44" s="22">
        <v>2864855</v>
      </c>
      <c r="E44" s="23">
        <v>45273</v>
      </c>
      <c r="F44" s="24">
        <v>13496</v>
      </c>
      <c r="G44" s="25">
        <f>F44</f>
        <v>13496</v>
      </c>
      <c r="H44" s="26" t="str">
        <f>VLOOKUP($I44,'[1]DE-PARA'!$A$1:$B$42,2,FALSE)</f>
        <v>HEAPA</v>
      </c>
      <c r="I44" s="21" t="s">
        <v>35</v>
      </c>
    </row>
    <row r="45" spans="1:9" ht="15.75" customHeight="1">
      <c r="A45" s="21"/>
      <c r="B45" s="21" t="s">
        <v>33</v>
      </c>
      <c r="C45" s="21" t="s">
        <v>36</v>
      </c>
      <c r="D45" s="22">
        <v>2864835</v>
      </c>
      <c r="E45" s="23">
        <v>45273</v>
      </c>
      <c r="F45" s="24">
        <v>20051.2</v>
      </c>
      <c r="G45" s="25">
        <f>F45</f>
        <v>20051.2</v>
      </c>
      <c r="H45" s="26" t="str">
        <f>VLOOKUP($I45,'[1]DE-PARA'!$A$1:$B$42,2,FALSE)</f>
        <v>HEMU</v>
      </c>
      <c r="I45" s="21" t="s">
        <v>37</v>
      </c>
    </row>
    <row r="46" spans="1:9" ht="15.75" customHeight="1">
      <c r="A46" s="21"/>
      <c r="B46" s="21" t="s">
        <v>33</v>
      </c>
      <c r="C46" s="21" t="s">
        <v>38</v>
      </c>
      <c r="D46" s="22">
        <v>2864975</v>
      </c>
      <c r="E46" s="23">
        <v>45273</v>
      </c>
      <c r="F46" s="24">
        <v>5012.8</v>
      </c>
      <c r="G46" s="25">
        <f>F46</f>
        <v>5012.8</v>
      </c>
      <c r="H46" s="26" t="str">
        <f>VLOOKUP($I46,'[1]DE-PARA'!$A$1:$B$42,2,FALSE)</f>
        <v>HEMNSL</v>
      </c>
      <c r="I46" s="21" t="s">
        <v>39</v>
      </c>
    </row>
    <row r="47" spans="1:9" ht="15.75" customHeight="1">
      <c r="A47" s="21" t="s">
        <v>137</v>
      </c>
      <c r="B47" s="21" t="s">
        <v>86</v>
      </c>
      <c r="C47" s="21" t="s">
        <v>87</v>
      </c>
      <c r="D47" s="22">
        <v>68</v>
      </c>
      <c r="E47" s="23">
        <v>45273</v>
      </c>
      <c r="F47" s="24">
        <v>60</v>
      </c>
      <c r="G47" s="25">
        <v>60</v>
      </c>
      <c r="H47" s="26" t="str">
        <f>VLOOKUP($I47,'[1]DE-PARA'!$A$1:$B$42,2,FALSE)</f>
        <v>Tributos, Taxas e Contribuições</v>
      </c>
      <c r="I47" s="21" t="s">
        <v>88</v>
      </c>
    </row>
    <row r="48" spans="1:9" ht="15.75" customHeight="1">
      <c r="A48" s="21" t="s">
        <v>138</v>
      </c>
      <c r="B48" s="21" t="s">
        <v>72</v>
      </c>
      <c r="C48" s="21" t="s">
        <v>73</v>
      </c>
      <c r="D48" s="22">
        <v>7496639</v>
      </c>
      <c r="E48" s="23">
        <v>45273</v>
      </c>
      <c r="F48" s="24">
        <v>38500</v>
      </c>
      <c r="G48" s="25">
        <v>38500</v>
      </c>
      <c r="H48" s="26" t="str">
        <f>VLOOKUP($I48,'[1]DE-PARA'!$A$1:$B$42,2,FALSE)</f>
        <v>Serviços</v>
      </c>
      <c r="I48" s="21" t="s">
        <v>53</v>
      </c>
    </row>
    <row r="49" spans="1:9" ht="15.75" customHeight="1">
      <c r="A49" s="21"/>
      <c r="B49" s="21" t="s">
        <v>33</v>
      </c>
      <c r="C49" s="21" t="s">
        <v>34</v>
      </c>
      <c r="D49" s="22">
        <v>2864617</v>
      </c>
      <c r="E49" s="23">
        <v>45274</v>
      </c>
      <c r="F49" s="24">
        <v>62.1</v>
      </c>
      <c r="G49" s="25">
        <f t="shared" ref="G49:G55" si="2">F49</f>
        <v>62.1</v>
      </c>
      <c r="H49" s="26" t="str">
        <f>VLOOKUP($I49,'[1]DE-PARA'!$A$1:$B$42,2,FALSE)</f>
        <v>HEAPA</v>
      </c>
      <c r="I49" s="21" t="s">
        <v>35</v>
      </c>
    </row>
    <row r="50" spans="1:9" ht="15.75" customHeight="1">
      <c r="A50" s="21"/>
      <c r="B50" s="21" t="s">
        <v>33</v>
      </c>
      <c r="C50" s="21" t="s">
        <v>34</v>
      </c>
      <c r="D50" s="22">
        <v>2864619</v>
      </c>
      <c r="E50" s="23">
        <v>45274</v>
      </c>
      <c r="F50" s="24">
        <v>1471.5</v>
      </c>
      <c r="G50" s="25">
        <f t="shared" si="2"/>
        <v>1471.5</v>
      </c>
      <c r="H50" s="26" t="str">
        <f>VLOOKUP($I50,'[1]DE-PARA'!$A$1:$B$42,2,FALSE)</f>
        <v>HEAPA</v>
      </c>
      <c r="I50" s="21" t="s">
        <v>35</v>
      </c>
    </row>
    <row r="51" spans="1:9" ht="15.75" customHeight="1">
      <c r="A51" s="21"/>
      <c r="B51" s="21" t="s">
        <v>33</v>
      </c>
      <c r="C51" s="21" t="s">
        <v>36</v>
      </c>
      <c r="D51" s="22">
        <v>2864646</v>
      </c>
      <c r="E51" s="23">
        <v>45274</v>
      </c>
      <c r="F51" s="24">
        <v>92.27</v>
      </c>
      <c r="G51" s="25">
        <f t="shared" si="2"/>
        <v>92.27</v>
      </c>
      <c r="H51" s="26" t="str">
        <f>VLOOKUP($I51,'[1]DE-PARA'!$A$1:$B$42,2,FALSE)</f>
        <v>HEMU</v>
      </c>
      <c r="I51" s="21" t="s">
        <v>37</v>
      </c>
    </row>
    <row r="52" spans="1:9" ht="15.75" customHeight="1">
      <c r="A52" s="21"/>
      <c r="B52" s="21" t="s">
        <v>33</v>
      </c>
      <c r="C52" s="21" t="s">
        <v>36</v>
      </c>
      <c r="D52" s="22">
        <v>2864627</v>
      </c>
      <c r="E52" s="23">
        <v>45274</v>
      </c>
      <c r="F52" s="24">
        <v>2186.23</v>
      </c>
      <c r="G52" s="25">
        <f t="shared" si="2"/>
        <v>2186.23</v>
      </c>
      <c r="H52" s="26" t="str">
        <f>VLOOKUP($I52,'[1]DE-PARA'!$A$1:$B$42,2,FALSE)</f>
        <v>HEMU</v>
      </c>
      <c r="I52" s="21" t="s">
        <v>37</v>
      </c>
    </row>
    <row r="53" spans="1:9" ht="15.75" customHeight="1">
      <c r="A53" s="21"/>
      <c r="B53" s="21" t="s">
        <v>33</v>
      </c>
      <c r="C53" s="21" t="s">
        <v>38</v>
      </c>
      <c r="D53" s="22">
        <v>2864610</v>
      </c>
      <c r="E53" s="23">
        <v>45274</v>
      </c>
      <c r="F53" s="24">
        <v>546.55999999999995</v>
      </c>
      <c r="G53" s="25">
        <f t="shared" si="2"/>
        <v>546.55999999999995</v>
      </c>
      <c r="H53" s="26" t="str">
        <f>VLOOKUP($I53,'[1]DE-PARA'!$A$1:$B$42,2,FALSE)</f>
        <v>HEMNSL</v>
      </c>
      <c r="I53" s="21" t="s">
        <v>39</v>
      </c>
    </row>
    <row r="54" spans="1:9" ht="15.75" customHeight="1">
      <c r="A54" s="21"/>
      <c r="B54" s="21" t="s">
        <v>33</v>
      </c>
      <c r="C54" s="21" t="s">
        <v>38</v>
      </c>
      <c r="D54" s="22">
        <v>2864612</v>
      </c>
      <c r="E54" s="23">
        <v>45274</v>
      </c>
      <c r="F54" s="24">
        <v>23.07</v>
      </c>
      <c r="G54" s="25">
        <f t="shared" si="2"/>
        <v>23.07</v>
      </c>
      <c r="H54" s="26" t="str">
        <f>VLOOKUP($I54,'[1]DE-PARA'!$A$1:$B$42,2,FALSE)</f>
        <v>HEMNSL</v>
      </c>
      <c r="I54" s="21" t="s">
        <v>39</v>
      </c>
    </row>
    <row r="55" spans="1:9" ht="15.75" customHeight="1">
      <c r="A55" s="37"/>
      <c r="B55" s="37" t="s">
        <v>89</v>
      </c>
      <c r="C55" s="37"/>
      <c r="D55" s="38"/>
      <c r="E55" s="39">
        <v>45274</v>
      </c>
      <c r="F55" s="25">
        <v>177.44</v>
      </c>
      <c r="G55" s="25">
        <f t="shared" si="2"/>
        <v>177.44</v>
      </c>
      <c r="H55" s="40" t="str">
        <f>VLOOKUP($I55,'[1]DE-PARA'!$A$1:$B$42,2,FALSE)</f>
        <v>Outras Saídas</v>
      </c>
      <c r="I55" s="37" t="s">
        <v>90</v>
      </c>
    </row>
    <row r="56" spans="1:9" ht="15.75" customHeight="1">
      <c r="A56" s="21" t="s">
        <v>139</v>
      </c>
      <c r="B56" s="21" t="s">
        <v>69</v>
      </c>
      <c r="C56" s="21" t="s">
        <v>70</v>
      </c>
      <c r="D56" s="22">
        <v>8359775</v>
      </c>
      <c r="E56" s="23">
        <v>45274</v>
      </c>
      <c r="F56" s="24">
        <v>1800</v>
      </c>
      <c r="G56" s="25">
        <v>1800</v>
      </c>
      <c r="H56" s="26" t="str">
        <f>VLOOKUP($I56,'[1]DE-PARA'!$A$1:$B$42,2,FALSE)</f>
        <v>Serviços</v>
      </c>
      <c r="I56" s="21" t="s">
        <v>71</v>
      </c>
    </row>
    <row r="57" spans="1:9" ht="15.75" customHeight="1">
      <c r="A57" s="21" t="s">
        <v>140</v>
      </c>
      <c r="B57" s="21" t="s">
        <v>45</v>
      </c>
      <c r="C57" s="21" t="s">
        <v>46</v>
      </c>
      <c r="D57" s="22">
        <v>2864690</v>
      </c>
      <c r="E57" s="23">
        <v>45274</v>
      </c>
      <c r="F57" s="24">
        <v>2404.29</v>
      </c>
      <c r="G57" s="25">
        <v>2404.29</v>
      </c>
      <c r="H57" s="26" t="str">
        <f>VLOOKUP($I57,'[1]DE-PARA'!$A$1:$B$42,2,FALSE)</f>
        <v>Pessoal</v>
      </c>
      <c r="I57" s="21" t="s">
        <v>85</v>
      </c>
    </row>
    <row r="58" spans="1:9" ht="15.75" customHeight="1">
      <c r="A58" s="21"/>
      <c r="B58" s="21" t="s">
        <v>33</v>
      </c>
      <c r="C58" s="21" t="s">
        <v>34</v>
      </c>
      <c r="D58" s="22">
        <v>2864583</v>
      </c>
      <c r="E58" s="23">
        <v>45278</v>
      </c>
      <c r="F58" s="24">
        <v>11036.93</v>
      </c>
      <c r="G58" s="25">
        <f>F58</f>
        <v>11036.93</v>
      </c>
      <c r="H58" s="26" t="str">
        <f>VLOOKUP($I58,'[1]DE-PARA'!$A$1:$B$42,2,FALSE)</f>
        <v>HEAPA</v>
      </c>
      <c r="I58" s="21" t="s">
        <v>35</v>
      </c>
    </row>
    <row r="59" spans="1:9" ht="15.75" customHeight="1">
      <c r="A59" s="21"/>
      <c r="B59" s="21" t="s">
        <v>33</v>
      </c>
      <c r="C59" s="21" t="s">
        <v>36</v>
      </c>
      <c r="D59" s="22">
        <v>2864600</v>
      </c>
      <c r="E59" s="23">
        <v>45278</v>
      </c>
      <c r="F59" s="24">
        <v>16397.72</v>
      </c>
      <c r="G59" s="25">
        <f>F59</f>
        <v>16397.72</v>
      </c>
      <c r="H59" s="26" t="str">
        <f>VLOOKUP($I59,'[1]DE-PARA'!$A$1:$B$42,2,FALSE)</f>
        <v>HEMU</v>
      </c>
      <c r="I59" s="21" t="s">
        <v>37</v>
      </c>
    </row>
    <row r="60" spans="1:9" ht="15.75" customHeight="1">
      <c r="A60" s="21"/>
      <c r="B60" s="21" t="s">
        <v>33</v>
      </c>
      <c r="C60" s="21" t="s">
        <v>38</v>
      </c>
      <c r="D60" s="22">
        <v>2864635</v>
      </c>
      <c r="E60" s="23">
        <v>45278</v>
      </c>
      <c r="F60" s="24">
        <v>4099.43</v>
      </c>
      <c r="G60" s="25">
        <f>F60</f>
        <v>4099.43</v>
      </c>
      <c r="H60" s="26" t="str">
        <f>VLOOKUP($I60,'[1]DE-PARA'!$A$1:$B$42,2,FALSE)</f>
        <v>HEMNSL</v>
      </c>
      <c r="I60" s="21" t="s">
        <v>39</v>
      </c>
    </row>
    <row r="61" spans="1:9" ht="15.75" customHeight="1">
      <c r="A61" s="21" t="s">
        <v>141</v>
      </c>
      <c r="B61" s="21" t="s">
        <v>42</v>
      </c>
      <c r="C61" s="21" t="s">
        <v>43</v>
      </c>
      <c r="D61" s="22">
        <v>2131025</v>
      </c>
      <c r="E61" s="23">
        <v>45278</v>
      </c>
      <c r="F61" s="24">
        <v>1375.36</v>
      </c>
      <c r="G61" s="25">
        <v>1375.36</v>
      </c>
      <c r="H61" s="26" t="str">
        <f>VLOOKUP($I61,'[1]DE-PARA'!$A$1:$B$42,2,FALSE)</f>
        <v>Passagens e Hospedagens</v>
      </c>
      <c r="I61" s="21" t="s">
        <v>11</v>
      </c>
    </row>
    <row r="62" spans="1:9" ht="15.75" customHeight="1">
      <c r="A62" s="21" t="s">
        <v>142</v>
      </c>
      <c r="B62" s="21" t="s">
        <v>42</v>
      </c>
      <c r="C62" s="21" t="s">
        <v>43</v>
      </c>
      <c r="D62" s="22">
        <v>2130987</v>
      </c>
      <c r="E62" s="23">
        <v>45278</v>
      </c>
      <c r="F62" s="24">
        <v>745.92</v>
      </c>
      <c r="G62" s="25">
        <v>745.92</v>
      </c>
      <c r="H62" s="26" t="str">
        <f>VLOOKUP($I62,'[1]DE-PARA'!$A$1:$B$42,2,FALSE)</f>
        <v>Passagens e Hospedagens</v>
      </c>
      <c r="I62" s="21" t="s">
        <v>11</v>
      </c>
    </row>
    <row r="63" spans="1:9" ht="15.75" customHeight="1">
      <c r="A63" s="21" t="s">
        <v>143</v>
      </c>
      <c r="B63" s="21" t="s">
        <v>42</v>
      </c>
      <c r="C63" s="21" t="s">
        <v>43</v>
      </c>
      <c r="D63" s="22">
        <v>2130915</v>
      </c>
      <c r="E63" s="23">
        <v>45278</v>
      </c>
      <c r="F63" s="24">
        <v>781.76</v>
      </c>
      <c r="G63" s="25">
        <v>781.76</v>
      </c>
      <c r="H63" s="26" t="str">
        <f>VLOOKUP($I63,'[1]DE-PARA'!$A$1:$B$42,2,FALSE)</f>
        <v>Passagens e Hospedagens</v>
      </c>
      <c r="I63" s="21" t="s">
        <v>11</v>
      </c>
    </row>
    <row r="64" spans="1:9" ht="15.75" customHeight="1">
      <c r="A64" s="21" t="s">
        <v>144</v>
      </c>
      <c r="B64" s="21" t="s">
        <v>42</v>
      </c>
      <c r="C64" s="21" t="s">
        <v>43</v>
      </c>
      <c r="D64" s="22">
        <v>2130954</v>
      </c>
      <c r="E64" s="23">
        <v>45278</v>
      </c>
      <c r="F64" s="24">
        <v>15</v>
      </c>
      <c r="G64" s="25">
        <v>15</v>
      </c>
      <c r="H64" s="26" t="str">
        <f>VLOOKUP($I64,'[1]DE-PARA'!$A$1:$B$42,2,FALSE)</f>
        <v>Serviços</v>
      </c>
      <c r="I64" s="21" t="s">
        <v>44</v>
      </c>
    </row>
    <row r="65" spans="1:9" ht="15.75" customHeight="1">
      <c r="A65" s="21" t="s">
        <v>145</v>
      </c>
      <c r="B65" s="21" t="s">
        <v>42</v>
      </c>
      <c r="C65" s="21" t="s">
        <v>43</v>
      </c>
      <c r="D65" s="22">
        <v>2130994</v>
      </c>
      <c r="E65" s="23">
        <v>45278</v>
      </c>
      <c r="F65" s="24">
        <v>15</v>
      </c>
      <c r="G65" s="25">
        <v>15</v>
      </c>
      <c r="H65" s="26" t="str">
        <f>VLOOKUP($I65,'[1]DE-PARA'!$A$1:$B$42,2,FALSE)</f>
        <v>Serviços</v>
      </c>
      <c r="I65" s="21" t="s">
        <v>44</v>
      </c>
    </row>
    <row r="66" spans="1:9" ht="15.75" customHeight="1">
      <c r="A66" s="21" t="s">
        <v>146</v>
      </c>
      <c r="B66" s="21" t="s">
        <v>42</v>
      </c>
      <c r="C66" s="21" t="s">
        <v>43</v>
      </c>
      <c r="D66" s="22">
        <v>2131082</v>
      </c>
      <c r="E66" s="23">
        <v>45278</v>
      </c>
      <c r="F66" s="24">
        <v>15</v>
      </c>
      <c r="G66" s="25">
        <v>15</v>
      </c>
      <c r="H66" s="26" t="str">
        <f>VLOOKUP($I66,'[1]DE-PARA'!$A$1:$B$42,2,FALSE)</f>
        <v>Serviços</v>
      </c>
      <c r="I66" s="21" t="s">
        <v>44</v>
      </c>
    </row>
    <row r="67" spans="1:9" ht="15.75" customHeight="1">
      <c r="A67" s="21" t="s">
        <v>147</v>
      </c>
      <c r="B67" s="21" t="s">
        <v>45</v>
      </c>
      <c r="C67" s="21" t="s">
        <v>46</v>
      </c>
      <c r="D67" s="22">
        <v>2864700</v>
      </c>
      <c r="E67" s="23">
        <v>45278</v>
      </c>
      <c r="F67" s="24">
        <v>11586.04</v>
      </c>
      <c r="G67" s="25">
        <v>11586.04</v>
      </c>
      <c r="H67" s="26" t="str">
        <f>VLOOKUP($I67,'[1]DE-PARA'!$A$1:$B$42,2,FALSE)</f>
        <v>Rescisões Trabalhistas</v>
      </c>
      <c r="I67" s="21" t="s">
        <v>47</v>
      </c>
    </row>
    <row r="68" spans="1:9" ht="15.75" customHeight="1">
      <c r="A68" s="21" t="s">
        <v>148</v>
      </c>
      <c r="B68" s="21" t="s">
        <v>99</v>
      </c>
      <c r="C68" s="21" t="s">
        <v>100</v>
      </c>
      <c r="D68" s="22">
        <v>2131104</v>
      </c>
      <c r="E68" s="23">
        <v>45278</v>
      </c>
      <c r="F68" s="24">
        <v>17000</v>
      </c>
      <c r="G68" s="25">
        <v>17000</v>
      </c>
      <c r="H68" s="26" t="str">
        <f>VLOOKUP($I68,'[1]DE-PARA'!$A$1:$B$42,2,FALSE)</f>
        <v>Serviços</v>
      </c>
      <c r="I68" s="21" t="s">
        <v>53</v>
      </c>
    </row>
    <row r="69" spans="1:9" ht="15.75" customHeight="1">
      <c r="A69" s="21"/>
      <c r="B69" s="21" t="s">
        <v>33</v>
      </c>
      <c r="C69" s="21" t="s">
        <v>34</v>
      </c>
      <c r="D69" s="22">
        <v>2864025</v>
      </c>
      <c r="E69" s="23">
        <v>45279</v>
      </c>
      <c r="F69" s="24">
        <v>16583.599999999999</v>
      </c>
      <c r="G69" s="25">
        <f>F69</f>
        <v>16583.599999999999</v>
      </c>
      <c r="H69" s="26" t="str">
        <f>VLOOKUP($I69,'[1]DE-PARA'!$A$1:$B$42,2,FALSE)</f>
        <v>HEAPA</v>
      </c>
      <c r="I69" s="21" t="s">
        <v>35</v>
      </c>
    </row>
    <row r="70" spans="1:9" ht="15.75" customHeight="1">
      <c r="A70" s="21"/>
      <c r="B70" s="21" t="s">
        <v>33</v>
      </c>
      <c r="C70" s="21" t="s">
        <v>34</v>
      </c>
      <c r="D70" s="22">
        <v>2864056</v>
      </c>
      <c r="E70" s="23">
        <v>45279</v>
      </c>
      <c r="F70" s="24">
        <v>7650.52</v>
      </c>
      <c r="G70" s="25">
        <f>F70</f>
        <v>7650.52</v>
      </c>
      <c r="H70" s="26" t="str">
        <f>VLOOKUP($I70,'[1]DE-PARA'!$A$1:$B$42,2,FALSE)</f>
        <v>HEAPA</v>
      </c>
      <c r="I70" s="21" t="s">
        <v>35</v>
      </c>
    </row>
    <row r="71" spans="1:9" ht="15.75" customHeight="1">
      <c r="A71" s="21"/>
      <c r="B71" s="21" t="s">
        <v>33</v>
      </c>
      <c r="C71" s="21" t="s">
        <v>36</v>
      </c>
      <c r="D71" s="22">
        <v>2864020</v>
      </c>
      <c r="E71" s="23">
        <v>45279</v>
      </c>
      <c r="F71" s="24">
        <v>24638.48</v>
      </c>
      <c r="G71" s="25">
        <f>F71</f>
        <v>24638.48</v>
      </c>
      <c r="H71" s="26" t="str">
        <f>VLOOKUP($I71,'[1]DE-PARA'!$A$1:$B$42,2,FALSE)</f>
        <v>HEMU</v>
      </c>
      <c r="I71" s="21" t="s">
        <v>37</v>
      </c>
    </row>
    <row r="72" spans="1:9" ht="15.75" customHeight="1">
      <c r="A72" s="21"/>
      <c r="B72" s="21" t="s">
        <v>33</v>
      </c>
      <c r="C72" s="21" t="s">
        <v>38</v>
      </c>
      <c r="D72" s="22">
        <v>2864022</v>
      </c>
      <c r="E72" s="23">
        <v>45279</v>
      </c>
      <c r="F72" s="24">
        <v>6159.62</v>
      </c>
      <c r="G72" s="25">
        <f>F72</f>
        <v>6159.62</v>
      </c>
      <c r="H72" s="26" t="str">
        <f>VLOOKUP($I72,'[1]DE-PARA'!$A$1:$B$42,2,FALSE)</f>
        <v>HEMNSL</v>
      </c>
      <c r="I72" s="21" t="s">
        <v>39</v>
      </c>
    </row>
    <row r="73" spans="1:9" ht="15.75" customHeight="1">
      <c r="A73" s="21"/>
      <c r="B73" s="21" t="s">
        <v>33</v>
      </c>
      <c r="C73" s="21" t="s">
        <v>38</v>
      </c>
      <c r="D73" s="22">
        <v>2864018</v>
      </c>
      <c r="E73" s="23">
        <v>45279</v>
      </c>
      <c r="F73" s="24">
        <v>2841.62</v>
      </c>
      <c r="G73" s="25">
        <f>F73</f>
        <v>2841.62</v>
      </c>
      <c r="H73" s="26" t="str">
        <f>VLOOKUP($I73,'[1]DE-PARA'!$A$1:$B$42,2,FALSE)</f>
        <v>HEMNSL</v>
      </c>
      <c r="I73" s="21" t="s">
        <v>39</v>
      </c>
    </row>
    <row r="74" spans="1:9" ht="15.75" customHeight="1">
      <c r="A74" s="21" t="s">
        <v>149</v>
      </c>
      <c r="B74" s="21" t="s">
        <v>91</v>
      </c>
      <c r="C74" s="21" t="s">
        <v>92</v>
      </c>
      <c r="D74" s="22">
        <v>5303978</v>
      </c>
      <c r="E74" s="23">
        <v>45279</v>
      </c>
      <c r="F74" s="24">
        <v>195.3</v>
      </c>
      <c r="G74" s="25">
        <v>195.3</v>
      </c>
      <c r="H74" s="26" t="str">
        <f>VLOOKUP($I74,'[1]DE-PARA'!$A$1:$B$42,2,FALSE)</f>
        <v>Serviços</v>
      </c>
      <c r="I74" s="21" t="s">
        <v>71</v>
      </c>
    </row>
    <row r="75" spans="1:9" ht="15.75" customHeight="1">
      <c r="A75" s="21" t="s">
        <v>150</v>
      </c>
      <c r="B75" s="21" t="s">
        <v>91</v>
      </c>
      <c r="C75" s="21" t="s">
        <v>92</v>
      </c>
      <c r="D75" s="22">
        <v>5303820</v>
      </c>
      <c r="E75" s="23">
        <v>45279</v>
      </c>
      <c r="F75" s="24">
        <v>376.97</v>
      </c>
      <c r="G75" s="25">
        <v>376.97</v>
      </c>
      <c r="H75" s="26" t="str">
        <f>VLOOKUP($I75,'[1]DE-PARA'!$A$1:$B$42,2,FALSE)</f>
        <v>Aluguéis</v>
      </c>
      <c r="I75" s="21" t="s">
        <v>64</v>
      </c>
    </row>
    <row r="76" spans="1:9" ht="15.75" customHeight="1">
      <c r="A76" s="21" t="s">
        <v>151</v>
      </c>
      <c r="B76" s="21" t="s">
        <v>91</v>
      </c>
      <c r="C76" s="21" t="s">
        <v>92</v>
      </c>
      <c r="D76" s="22">
        <v>5303650</v>
      </c>
      <c r="E76" s="23">
        <v>45279</v>
      </c>
      <c r="F76" s="24">
        <v>63</v>
      </c>
      <c r="G76" s="25">
        <v>63</v>
      </c>
      <c r="H76" s="26" t="str">
        <f>VLOOKUP($I76,'[1]DE-PARA'!$A$1:$B$42,2,FALSE)</f>
        <v>Serviços</v>
      </c>
      <c r="I76" s="21" t="s">
        <v>71</v>
      </c>
    </row>
    <row r="77" spans="1:9" ht="15.75" customHeight="1">
      <c r="A77" s="21" t="s">
        <v>152</v>
      </c>
      <c r="B77" s="21" t="s">
        <v>91</v>
      </c>
      <c r="C77" s="21" t="s">
        <v>92</v>
      </c>
      <c r="D77" s="22">
        <v>5303650</v>
      </c>
      <c r="E77" s="23">
        <v>45279</v>
      </c>
      <c r="F77" s="24">
        <v>89.25</v>
      </c>
      <c r="G77" s="25">
        <v>89.25</v>
      </c>
      <c r="H77" s="26" t="str">
        <f>VLOOKUP($I77,'[1]DE-PARA'!$A$1:$B$42,2,FALSE)</f>
        <v>Serviços</v>
      </c>
      <c r="I77" s="21" t="s">
        <v>53</v>
      </c>
    </row>
    <row r="78" spans="1:9" ht="15.75" customHeight="1">
      <c r="A78" s="21" t="s">
        <v>153</v>
      </c>
      <c r="B78" s="21" t="s">
        <v>91</v>
      </c>
      <c r="C78" s="21" t="s">
        <v>92</v>
      </c>
      <c r="D78" s="22">
        <v>5303978</v>
      </c>
      <c r="E78" s="23">
        <v>45279</v>
      </c>
      <c r="F78" s="24">
        <v>744</v>
      </c>
      <c r="G78" s="25">
        <v>744</v>
      </c>
      <c r="H78" s="26" t="str">
        <f>VLOOKUP($I78,'[1]DE-PARA'!$A$1:$B$42,2,FALSE)</f>
        <v>Serviços</v>
      </c>
      <c r="I78" s="21" t="s">
        <v>54</v>
      </c>
    </row>
    <row r="79" spans="1:9" ht="15.75" customHeight="1">
      <c r="A79" s="21" t="s">
        <v>154</v>
      </c>
      <c r="B79" s="21" t="s">
        <v>91</v>
      </c>
      <c r="C79" s="21" t="s">
        <v>92</v>
      </c>
      <c r="D79" s="22">
        <v>5303978</v>
      </c>
      <c r="E79" s="23">
        <v>45279</v>
      </c>
      <c r="F79" s="24">
        <v>744</v>
      </c>
      <c r="G79" s="25">
        <v>744</v>
      </c>
      <c r="H79" s="26" t="str">
        <f>VLOOKUP($I79,'[1]DE-PARA'!$A$1:$B$42,2,FALSE)</f>
        <v>Serviços</v>
      </c>
      <c r="I79" s="21" t="s">
        <v>54</v>
      </c>
    </row>
    <row r="80" spans="1:9" ht="15.75" customHeight="1">
      <c r="A80" s="21" t="s">
        <v>155</v>
      </c>
      <c r="B80" s="21" t="s">
        <v>91</v>
      </c>
      <c r="C80" s="21" t="s">
        <v>92</v>
      </c>
      <c r="D80" s="22">
        <v>5303978</v>
      </c>
      <c r="E80" s="23">
        <v>45279</v>
      </c>
      <c r="F80" s="24">
        <v>195.3</v>
      </c>
      <c r="G80" s="25">
        <v>195.3</v>
      </c>
      <c r="H80" s="26" t="str">
        <f>VLOOKUP($I80,'[1]DE-PARA'!$A$1:$B$42,2,FALSE)</f>
        <v>Serviços</v>
      </c>
      <c r="I80" s="21" t="s">
        <v>71</v>
      </c>
    </row>
    <row r="81" spans="1:9" ht="15.75" customHeight="1">
      <c r="A81" s="21" t="s">
        <v>156</v>
      </c>
      <c r="B81" s="21" t="s">
        <v>91</v>
      </c>
      <c r="C81" s="21" t="s">
        <v>92</v>
      </c>
      <c r="D81" s="22">
        <v>5303978</v>
      </c>
      <c r="E81" s="23">
        <v>45279</v>
      </c>
      <c r="F81" s="24">
        <v>276.68</v>
      </c>
      <c r="G81" s="25">
        <v>276.68</v>
      </c>
      <c r="H81" s="26" t="str">
        <f>VLOOKUP($I81,'[1]DE-PARA'!$A$1:$B$42,2,FALSE)</f>
        <v>Serviços</v>
      </c>
      <c r="I81" s="21" t="s">
        <v>53</v>
      </c>
    </row>
    <row r="82" spans="1:9" ht="15.75" customHeight="1">
      <c r="A82" s="21" t="s">
        <v>157</v>
      </c>
      <c r="B82" s="21" t="s">
        <v>91</v>
      </c>
      <c r="C82" s="21" t="s">
        <v>92</v>
      </c>
      <c r="D82" s="22">
        <v>5303978</v>
      </c>
      <c r="E82" s="23">
        <v>45279</v>
      </c>
      <c r="F82" s="24">
        <v>744</v>
      </c>
      <c r="G82" s="25">
        <v>744</v>
      </c>
      <c r="H82" s="26" t="str">
        <f>VLOOKUP($I82,'[1]DE-PARA'!$A$1:$B$42,2,FALSE)</f>
        <v>Serviços</v>
      </c>
      <c r="I82" s="21" t="s">
        <v>54</v>
      </c>
    </row>
    <row r="83" spans="1:9" ht="15.75" customHeight="1">
      <c r="A83" s="21" t="s">
        <v>158</v>
      </c>
      <c r="B83" s="21" t="s">
        <v>91</v>
      </c>
      <c r="C83" s="21" t="s">
        <v>92</v>
      </c>
      <c r="D83" s="22">
        <v>5303978</v>
      </c>
      <c r="E83" s="23">
        <v>45279</v>
      </c>
      <c r="F83" s="24">
        <v>744</v>
      </c>
      <c r="G83" s="25">
        <v>744</v>
      </c>
      <c r="H83" s="26" t="str">
        <f>VLOOKUP($I83,'[1]DE-PARA'!$A$1:$B$42,2,FALSE)</f>
        <v>Serviços</v>
      </c>
      <c r="I83" s="21" t="s">
        <v>54</v>
      </c>
    </row>
    <row r="84" spans="1:9" ht="15.75" customHeight="1">
      <c r="A84" s="21" t="s">
        <v>159</v>
      </c>
      <c r="B84" s="21" t="s">
        <v>77</v>
      </c>
      <c r="C84" s="21" t="s">
        <v>78</v>
      </c>
      <c r="D84" s="22">
        <v>70</v>
      </c>
      <c r="E84" s="23">
        <v>45279</v>
      </c>
      <c r="F84" s="24">
        <v>3301.36</v>
      </c>
      <c r="G84" s="25">
        <v>3301.36</v>
      </c>
      <c r="H84" s="26" t="str">
        <f>VLOOKUP($I84,'[1]DE-PARA'!$A$1:$B$42,2,FALSE)</f>
        <v>Concessionárias (água, luz e telefone)</v>
      </c>
      <c r="I84" s="21" t="s">
        <v>79</v>
      </c>
    </row>
    <row r="85" spans="1:9" ht="15.75" customHeight="1">
      <c r="A85" s="21" t="s">
        <v>160</v>
      </c>
      <c r="B85" s="21" t="s">
        <v>161</v>
      </c>
      <c r="C85" s="21" t="s">
        <v>162</v>
      </c>
      <c r="D85" s="22">
        <v>69</v>
      </c>
      <c r="E85" s="23">
        <v>45279</v>
      </c>
      <c r="F85" s="24">
        <v>2275.73</v>
      </c>
      <c r="G85" s="25">
        <v>2275.73</v>
      </c>
      <c r="H85" s="26" t="str">
        <f>VLOOKUP($I85,'[1]DE-PARA'!$A$1:$B$42,2,FALSE)</f>
        <v>Pessoal</v>
      </c>
      <c r="I85" s="21" t="s">
        <v>84</v>
      </c>
    </row>
    <row r="86" spans="1:9" ht="15.75" customHeight="1">
      <c r="A86" s="21" t="s">
        <v>163</v>
      </c>
      <c r="B86" s="21" t="s">
        <v>42</v>
      </c>
      <c r="C86" s="21" t="s">
        <v>43</v>
      </c>
      <c r="D86" s="22">
        <v>3193250</v>
      </c>
      <c r="E86" s="23">
        <v>45279</v>
      </c>
      <c r="F86" s="24">
        <v>12109.05</v>
      </c>
      <c r="G86" s="25">
        <v>12109.05</v>
      </c>
      <c r="H86" s="26" t="str">
        <f>VLOOKUP($I86,'[1]DE-PARA'!$A$1:$B$42,2,FALSE)</f>
        <v>Passagens e Hospedagens</v>
      </c>
      <c r="I86" s="21" t="s">
        <v>11</v>
      </c>
    </row>
    <row r="87" spans="1:9" ht="15.75" customHeight="1">
      <c r="A87" s="21"/>
      <c r="B87" s="21" t="s">
        <v>94</v>
      </c>
      <c r="C87" s="21" t="s">
        <v>95</v>
      </c>
      <c r="D87" s="22">
        <v>2864500</v>
      </c>
      <c r="E87" s="23">
        <v>45279</v>
      </c>
      <c r="F87" s="24">
        <v>18592.93</v>
      </c>
      <c r="G87" s="24">
        <v>18592.93</v>
      </c>
      <c r="H87" s="26" t="str">
        <f>VLOOKUP($I87,'[1]DE-PARA'!$A$1:$B$42,2,FALSE)</f>
        <v>Pessoal</v>
      </c>
      <c r="I87" s="21" t="s">
        <v>96</v>
      </c>
    </row>
    <row r="88" spans="1:9" ht="15.75" customHeight="1">
      <c r="A88" s="21"/>
      <c r="B88" s="21" t="s">
        <v>94</v>
      </c>
      <c r="C88" s="21" t="s">
        <v>95</v>
      </c>
      <c r="D88" s="22">
        <v>2864504</v>
      </c>
      <c r="E88" s="23">
        <v>45279</v>
      </c>
      <c r="F88" s="24">
        <v>14086.91</v>
      </c>
      <c r="G88" s="24">
        <v>14086.91</v>
      </c>
      <c r="H88" s="26" t="str">
        <f>VLOOKUP($I88,'[1]DE-PARA'!$A$1:$B$42,2,FALSE)</f>
        <v>Pessoal</v>
      </c>
      <c r="I88" s="21" t="s">
        <v>96</v>
      </c>
    </row>
    <row r="89" spans="1:9" ht="15.75" customHeight="1">
      <c r="A89" s="21"/>
      <c r="B89" s="21" t="s">
        <v>91</v>
      </c>
      <c r="C89" s="21" t="s">
        <v>92</v>
      </c>
      <c r="D89" s="22">
        <v>2864506</v>
      </c>
      <c r="E89" s="23">
        <v>45279</v>
      </c>
      <c r="F89" s="24">
        <v>14701.86</v>
      </c>
      <c r="G89" s="24">
        <v>14701.86</v>
      </c>
      <c r="H89" s="26" t="str">
        <f>VLOOKUP($I89,'[1]DE-PARA'!$A$1:$B$42,2,FALSE)</f>
        <v>Pessoal</v>
      </c>
      <c r="I89" s="21" t="s">
        <v>93</v>
      </c>
    </row>
    <row r="90" spans="1:9" ht="15.75" customHeight="1">
      <c r="A90" s="21" t="s">
        <v>164</v>
      </c>
      <c r="B90" s="21" t="s">
        <v>165</v>
      </c>
      <c r="C90" s="21" t="s">
        <v>166</v>
      </c>
      <c r="D90" s="22">
        <v>5772335</v>
      </c>
      <c r="E90" s="23">
        <v>45281</v>
      </c>
      <c r="F90" s="24">
        <v>308.88</v>
      </c>
      <c r="G90" s="25">
        <v>308.88</v>
      </c>
      <c r="H90" s="26" t="str">
        <f>VLOOKUP($I90,'[1]DE-PARA'!$A$1:$B$42,2,FALSE)</f>
        <v>Tributos, Taxas e Contribuições</v>
      </c>
      <c r="I90" s="21" t="s">
        <v>88</v>
      </c>
    </row>
    <row r="91" spans="1:9" ht="15.75" customHeight="1">
      <c r="A91" s="21"/>
      <c r="B91" s="21" t="s">
        <v>33</v>
      </c>
      <c r="C91" s="21" t="s">
        <v>34</v>
      </c>
      <c r="D91" s="22">
        <v>2864456</v>
      </c>
      <c r="E91" s="23">
        <v>45286</v>
      </c>
      <c r="F91" s="24">
        <v>81706.86</v>
      </c>
      <c r="G91" s="25">
        <f>F91</f>
        <v>81706.86</v>
      </c>
      <c r="H91" s="26" t="str">
        <f>VLOOKUP($I91,'[1]DE-PARA'!$A$1:$B$42,2,FALSE)</f>
        <v>HEAPA</v>
      </c>
      <c r="I91" s="21" t="s">
        <v>35</v>
      </c>
    </row>
    <row r="92" spans="1:9" ht="15.75" customHeight="1">
      <c r="A92" s="21"/>
      <c r="B92" s="21" t="s">
        <v>33</v>
      </c>
      <c r="C92" s="21" t="s">
        <v>36</v>
      </c>
      <c r="D92" s="22">
        <v>2864824</v>
      </c>
      <c r="E92" s="23">
        <v>45286</v>
      </c>
      <c r="F92" s="24">
        <v>121393.05</v>
      </c>
      <c r="G92" s="25">
        <f>F92</f>
        <v>121393.05</v>
      </c>
      <c r="H92" s="26" t="str">
        <f>VLOOKUP($I92,'[1]DE-PARA'!$A$1:$B$42,2,FALSE)</f>
        <v>HEMU</v>
      </c>
      <c r="I92" s="21" t="s">
        <v>37</v>
      </c>
    </row>
    <row r="93" spans="1:9" ht="15.75" customHeight="1">
      <c r="A93" s="21"/>
      <c r="B93" s="21" t="s">
        <v>33</v>
      </c>
      <c r="C93" s="21" t="s">
        <v>38</v>
      </c>
      <c r="D93" s="22">
        <v>2864820</v>
      </c>
      <c r="E93" s="23">
        <v>45286</v>
      </c>
      <c r="F93" s="24">
        <v>30348.26</v>
      </c>
      <c r="G93" s="25">
        <f>F93</f>
        <v>30348.26</v>
      </c>
      <c r="H93" s="26" t="str">
        <f>VLOOKUP($I93,'[1]DE-PARA'!$A$1:$B$42,2,FALSE)</f>
        <v>HEMNSL</v>
      </c>
      <c r="I93" s="21" t="s">
        <v>39</v>
      </c>
    </row>
    <row r="94" spans="1:9" ht="15.75" customHeight="1">
      <c r="A94" s="21" t="s">
        <v>167</v>
      </c>
      <c r="B94" s="21" t="s">
        <v>76</v>
      </c>
      <c r="C94" s="21" t="s">
        <v>168</v>
      </c>
      <c r="D94" s="22">
        <v>8813817</v>
      </c>
      <c r="E94" s="23">
        <v>45286</v>
      </c>
      <c r="F94" s="24">
        <v>180000</v>
      </c>
      <c r="G94" s="25">
        <v>180000</v>
      </c>
      <c r="H94" s="26" t="str">
        <f>VLOOKUP($I94,'[1]DE-PARA'!$A$1:$B$42,2,FALSE)</f>
        <v>Serviços</v>
      </c>
      <c r="I94" s="21" t="s">
        <v>53</v>
      </c>
    </row>
    <row r="95" spans="1:9" ht="15.75" customHeight="1">
      <c r="A95" s="21" t="s">
        <v>169</v>
      </c>
      <c r="B95" s="21" t="s">
        <v>101</v>
      </c>
      <c r="C95" s="21" t="s">
        <v>110</v>
      </c>
      <c r="D95" s="22">
        <v>8813942</v>
      </c>
      <c r="E95" s="23">
        <v>45286</v>
      </c>
      <c r="F95" s="24">
        <v>976.86</v>
      </c>
      <c r="G95" s="25">
        <v>976.86</v>
      </c>
      <c r="H95" s="26" t="str">
        <f>VLOOKUP($I95,'[1]DE-PARA'!$A$1:$B$42,2,FALSE)</f>
        <v>Materiais</v>
      </c>
      <c r="I95" s="21" t="s">
        <v>41</v>
      </c>
    </row>
    <row r="96" spans="1:9" ht="15.75" customHeight="1">
      <c r="A96" s="21" t="s">
        <v>170</v>
      </c>
      <c r="B96" s="21" t="s">
        <v>105</v>
      </c>
      <c r="C96" s="21" t="s">
        <v>107</v>
      </c>
      <c r="D96" s="22">
        <v>8813848</v>
      </c>
      <c r="E96" s="23">
        <v>45286</v>
      </c>
      <c r="F96" s="24">
        <v>2591.66</v>
      </c>
      <c r="G96" s="25">
        <v>2591.66</v>
      </c>
      <c r="H96" s="26" t="str">
        <f>VLOOKUP($I96,'[1]DE-PARA'!$A$1:$B$42,2,FALSE)</f>
        <v>Materiais</v>
      </c>
      <c r="I96" s="21" t="s">
        <v>108</v>
      </c>
    </row>
    <row r="97" spans="1:9" ht="15.75" customHeight="1">
      <c r="A97" s="21" t="s">
        <v>171</v>
      </c>
      <c r="B97" s="21" t="s">
        <v>74</v>
      </c>
      <c r="C97" s="21" t="s">
        <v>75</v>
      </c>
      <c r="D97" s="22">
        <v>3646881</v>
      </c>
      <c r="E97" s="23">
        <v>45286</v>
      </c>
      <c r="F97" s="24">
        <v>40000</v>
      </c>
      <c r="G97" s="25">
        <v>40000</v>
      </c>
      <c r="H97" s="26" t="str">
        <f>VLOOKUP($I97,'[1]DE-PARA'!$A$1:$B$42,2,FALSE)</f>
        <v>Serviços</v>
      </c>
      <c r="I97" s="21" t="s">
        <v>53</v>
      </c>
    </row>
    <row r="98" spans="1:9" ht="15.75" customHeight="1">
      <c r="A98" s="21" t="s">
        <v>172</v>
      </c>
      <c r="B98" s="21" t="s">
        <v>104</v>
      </c>
      <c r="C98" s="21" t="s">
        <v>106</v>
      </c>
      <c r="D98" s="22">
        <v>8813842</v>
      </c>
      <c r="E98" s="23">
        <v>45286</v>
      </c>
      <c r="F98" s="24">
        <v>4200</v>
      </c>
      <c r="G98" s="25">
        <v>3941.7</v>
      </c>
      <c r="H98" s="26" t="str">
        <f>VLOOKUP($I98,'[1]DE-PARA'!$A$1:$B$42,2,FALSE)</f>
        <v>Serviços</v>
      </c>
      <c r="I98" s="21" t="s">
        <v>71</v>
      </c>
    </row>
    <row r="99" spans="1:9" ht="15.75" customHeight="1">
      <c r="A99" s="21" t="s">
        <v>173</v>
      </c>
      <c r="B99" s="21" t="s">
        <v>102</v>
      </c>
      <c r="C99" s="21" t="s">
        <v>103</v>
      </c>
      <c r="D99" s="22">
        <v>3662884</v>
      </c>
      <c r="E99" s="23">
        <v>45286</v>
      </c>
      <c r="F99" s="24">
        <v>5950</v>
      </c>
      <c r="G99" s="25">
        <v>5584.07</v>
      </c>
      <c r="H99" s="26" t="str">
        <f>VLOOKUP($I99,'[1]DE-PARA'!$A$1:$B$42,2,FALSE)</f>
        <v>Serviços</v>
      </c>
      <c r="I99" s="21" t="s">
        <v>53</v>
      </c>
    </row>
    <row r="100" spans="1:9" ht="15.75" customHeight="1">
      <c r="A100" s="21" t="s">
        <v>174</v>
      </c>
      <c r="B100" s="21" t="s">
        <v>42</v>
      </c>
      <c r="C100" s="21" t="s">
        <v>43</v>
      </c>
      <c r="D100" s="22">
        <v>8813846</v>
      </c>
      <c r="E100" s="23">
        <v>45286</v>
      </c>
      <c r="F100" s="24">
        <v>45</v>
      </c>
      <c r="G100" s="25">
        <v>45</v>
      </c>
      <c r="H100" s="26" t="str">
        <f>VLOOKUP($I100,'[1]DE-PARA'!$A$1:$B$42,2,FALSE)</f>
        <v>Serviços</v>
      </c>
      <c r="I100" s="21" t="s">
        <v>44</v>
      </c>
    </row>
    <row r="101" spans="1:9">
      <c r="A101" s="21"/>
      <c r="B101" s="21" t="s">
        <v>33</v>
      </c>
      <c r="C101" s="21" t="s">
        <v>34</v>
      </c>
      <c r="D101" s="22">
        <v>2864559</v>
      </c>
      <c r="E101" s="23">
        <v>45287</v>
      </c>
      <c r="F101" s="24">
        <v>2247.06</v>
      </c>
      <c r="G101" s="25">
        <f t="shared" ref="G101:G106" si="3">F101</f>
        <v>2247.06</v>
      </c>
      <c r="H101" s="26" t="str">
        <f>VLOOKUP($I101,'[1]DE-PARA'!$A$1:$B$42,2,FALSE)</f>
        <v>HEAPA</v>
      </c>
      <c r="I101" s="21" t="s">
        <v>35</v>
      </c>
    </row>
    <row r="102" spans="1:9">
      <c r="A102" s="21"/>
      <c r="B102" s="21" t="s">
        <v>33</v>
      </c>
      <c r="C102" s="21" t="s">
        <v>34</v>
      </c>
      <c r="D102" s="22">
        <v>2864589</v>
      </c>
      <c r="E102" s="23">
        <v>45287</v>
      </c>
      <c r="F102" s="24">
        <v>1546.31</v>
      </c>
      <c r="G102" s="25">
        <f t="shared" si="3"/>
        <v>1546.31</v>
      </c>
      <c r="H102" s="26" t="str">
        <f>VLOOKUP($I102,'[1]DE-PARA'!$A$1:$B$42,2,FALSE)</f>
        <v>HEAPA</v>
      </c>
      <c r="I102" s="21" t="s">
        <v>35</v>
      </c>
    </row>
    <row r="103" spans="1:9">
      <c r="A103" s="21"/>
      <c r="B103" s="21" t="s">
        <v>33</v>
      </c>
      <c r="C103" s="21" t="s">
        <v>36</v>
      </c>
      <c r="D103" s="22">
        <v>2864542</v>
      </c>
      <c r="E103" s="23">
        <v>45287</v>
      </c>
      <c r="F103" s="24">
        <v>3338.48</v>
      </c>
      <c r="G103" s="25">
        <f t="shared" si="3"/>
        <v>3338.48</v>
      </c>
      <c r="H103" s="26" t="str">
        <f>VLOOKUP($I103,'[1]DE-PARA'!$A$1:$B$42,2,FALSE)</f>
        <v>HEMU</v>
      </c>
      <c r="I103" s="21" t="s">
        <v>37</v>
      </c>
    </row>
    <row r="104" spans="1:9">
      <c r="A104" s="21"/>
      <c r="B104" s="21" t="s">
        <v>33</v>
      </c>
      <c r="C104" s="21" t="s">
        <v>36</v>
      </c>
      <c r="D104" s="22">
        <v>2864592</v>
      </c>
      <c r="E104" s="23">
        <v>45287</v>
      </c>
      <c r="F104" s="24">
        <v>2297.37</v>
      </c>
      <c r="G104" s="25">
        <f t="shared" si="3"/>
        <v>2297.37</v>
      </c>
      <c r="H104" s="26" t="str">
        <f>VLOOKUP($I104,'[1]DE-PARA'!$A$1:$B$42,2,FALSE)</f>
        <v>HEMU</v>
      </c>
      <c r="I104" s="21" t="s">
        <v>37</v>
      </c>
    </row>
    <row r="105" spans="1:9">
      <c r="A105" s="21"/>
      <c r="B105" s="21" t="s">
        <v>33</v>
      </c>
      <c r="C105" s="21" t="s">
        <v>38</v>
      </c>
      <c r="D105" s="22">
        <v>2864551</v>
      </c>
      <c r="E105" s="23">
        <v>45287</v>
      </c>
      <c r="F105" s="24">
        <v>834.62</v>
      </c>
      <c r="G105" s="25">
        <f t="shared" si="3"/>
        <v>834.62</v>
      </c>
      <c r="H105" s="26" t="str">
        <f>VLOOKUP($I105,'[1]DE-PARA'!$A$1:$B$42,2,FALSE)</f>
        <v>HEMNSL</v>
      </c>
      <c r="I105" s="21" t="s">
        <v>39</v>
      </c>
    </row>
    <row r="106" spans="1:9">
      <c r="A106" s="21"/>
      <c r="B106" s="21" t="s">
        <v>33</v>
      </c>
      <c r="C106" s="21" t="s">
        <v>38</v>
      </c>
      <c r="D106" s="22">
        <v>2864588</v>
      </c>
      <c r="E106" s="23">
        <v>45287</v>
      </c>
      <c r="F106" s="24">
        <v>574.34</v>
      </c>
      <c r="G106" s="25">
        <f t="shared" si="3"/>
        <v>574.34</v>
      </c>
      <c r="H106" s="26" t="str">
        <f>VLOOKUP($I106,'[1]DE-PARA'!$A$1:$B$42,2,FALSE)</f>
        <v>HEMNSL</v>
      </c>
      <c r="I106" s="21" t="s">
        <v>39</v>
      </c>
    </row>
    <row r="107" spans="1:9">
      <c r="A107" s="21" t="s">
        <v>175</v>
      </c>
      <c r="B107" s="21" t="s">
        <v>55</v>
      </c>
      <c r="C107" s="21" t="s">
        <v>56</v>
      </c>
      <c r="D107" s="22">
        <v>5203358</v>
      </c>
      <c r="E107" s="23">
        <v>45287</v>
      </c>
      <c r="F107" s="24">
        <v>175.37</v>
      </c>
      <c r="G107" s="25">
        <v>175.37</v>
      </c>
      <c r="H107" s="26" t="str">
        <f>VLOOKUP($I107,'[1]DE-PARA'!$A$1:$B$42,2,FALSE)</f>
        <v>Rescisões Trabalhistas</v>
      </c>
      <c r="I107" s="21" t="s">
        <v>47</v>
      </c>
    </row>
    <row r="108" spans="1:9">
      <c r="A108" s="21" t="s">
        <v>176</v>
      </c>
      <c r="B108" s="21" t="s">
        <v>48</v>
      </c>
      <c r="C108" s="21" t="s">
        <v>49</v>
      </c>
      <c r="D108" s="22">
        <v>9658089</v>
      </c>
      <c r="E108" s="23">
        <v>45287</v>
      </c>
      <c r="F108" s="24">
        <v>661.9</v>
      </c>
      <c r="G108" s="25">
        <v>661.9</v>
      </c>
      <c r="H108" s="26" t="str">
        <f>VLOOKUP($I108,'[1]DE-PARA'!$A$1:$B$42,2,FALSE)</f>
        <v>Despesas Gerais</v>
      </c>
      <c r="I108" s="21" t="s">
        <v>50</v>
      </c>
    </row>
    <row r="109" spans="1:9">
      <c r="A109" s="21" t="s">
        <v>177</v>
      </c>
      <c r="B109" s="21" t="s">
        <v>45</v>
      </c>
      <c r="C109" s="21" t="s">
        <v>46</v>
      </c>
      <c r="D109" s="22">
        <v>2864463</v>
      </c>
      <c r="E109" s="23">
        <v>45287</v>
      </c>
      <c r="F109" s="24">
        <v>2270.16</v>
      </c>
      <c r="G109" s="25">
        <v>2270.16</v>
      </c>
      <c r="H109" s="26" t="str">
        <f>VLOOKUP($I109,'[1]DE-PARA'!$A$1:$B$42,2,FALSE)</f>
        <v>Rescisões Trabalhistas</v>
      </c>
      <c r="I109" s="21" t="s">
        <v>47</v>
      </c>
    </row>
    <row r="110" spans="1:9">
      <c r="A110" s="21" t="s">
        <v>178</v>
      </c>
      <c r="B110" s="21" t="s">
        <v>105</v>
      </c>
      <c r="C110" s="21" t="s">
        <v>107</v>
      </c>
      <c r="D110" s="22">
        <v>9658090</v>
      </c>
      <c r="E110" s="23">
        <v>45287</v>
      </c>
      <c r="F110" s="24">
        <v>302.33</v>
      </c>
      <c r="G110" s="25">
        <v>302.33</v>
      </c>
      <c r="H110" s="26" t="str">
        <f>VLOOKUP($I110,'[1]DE-PARA'!$A$1:$B$42,2,FALSE)</f>
        <v>Materiais</v>
      </c>
      <c r="I110" s="21" t="s">
        <v>41</v>
      </c>
    </row>
    <row r="111" spans="1:9">
      <c r="A111" s="21" t="s">
        <v>179</v>
      </c>
      <c r="B111" s="21" t="s">
        <v>45</v>
      </c>
      <c r="C111" s="21" t="s">
        <v>46</v>
      </c>
      <c r="D111" s="22">
        <v>9657948</v>
      </c>
      <c r="E111" s="23">
        <v>45287</v>
      </c>
      <c r="F111" s="24">
        <v>3010.4</v>
      </c>
      <c r="G111" s="25">
        <v>3010.4</v>
      </c>
      <c r="H111" s="26" t="str">
        <f>VLOOKUP($I111,'[1]DE-PARA'!$A$1:$B$42,2,FALSE)</f>
        <v>Pessoal</v>
      </c>
      <c r="I111" s="21" t="s">
        <v>58</v>
      </c>
    </row>
    <row r="112" spans="1:9">
      <c r="A112" s="21" t="s">
        <v>180</v>
      </c>
      <c r="B112" s="21" t="s">
        <v>45</v>
      </c>
      <c r="C112" s="21" t="s">
        <v>46</v>
      </c>
      <c r="D112" s="22">
        <v>2864618</v>
      </c>
      <c r="E112" s="23">
        <v>45287</v>
      </c>
      <c r="F112" s="24">
        <v>4418.0200000000004</v>
      </c>
      <c r="G112" s="25">
        <v>4418.0200000000004</v>
      </c>
      <c r="H112" s="26" t="str">
        <f>VLOOKUP($I112,'[1]DE-PARA'!$A$1:$B$42,2,FALSE)</f>
        <v>Pessoal</v>
      </c>
      <c r="I112" s="21" t="s">
        <v>85</v>
      </c>
    </row>
  </sheetData>
  <autoFilter ref="A1:I100"/>
  <pageMargins left="0.23622047244094491" right="0.23622047244094491" top="0.74803149606299213" bottom="0.74803149606299213" header="0.31496062992125984" footer="0.31496062992125984"/>
  <pageSetup paperSize="9" scale="73" fitToHeight="0" orientation="landscape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ERG</vt:lpstr>
      <vt:lpstr>RATEIO ANALÍTICO</vt:lpstr>
      <vt:lpstr>ERG!Area_de_impressao</vt:lpstr>
      <vt:lpstr>'RATEIO ANALÍTICO'!Area_de_impressao</vt:lpstr>
      <vt:lpstr>'RATEIO ANALÍTICO'!Titulos_de_impressao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ana.santos</cp:lastModifiedBy>
  <cp:lastPrinted>2024-01-02T16:27:46Z</cp:lastPrinted>
  <dcterms:created xsi:type="dcterms:W3CDTF">2023-01-26T14:19:14Z</dcterms:created>
  <dcterms:modified xsi:type="dcterms:W3CDTF">2024-01-02T16:28:03Z</dcterms:modified>
</cp:coreProperties>
</file>