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1. Prestação de Contas\11.7 - Despesa administrativa quando OS e unidade gerida se situarem em localidades diversas\2024\"/>
    </mc:Choice>
  </mc:AlternateContent>
  <bookViews>
    <workbookView xWindow="0" yWindow="0" windowWidth="28800" windowHeight="12435"/>
  </bookViews>
  <sheets>
    <sheet name="ERG" sheetId="1" r:id="rId1"/>
    <sheet name="RATEIO ANALÍTICO" sheetId="2" r:id="rId2"/>
  </sheets>
  <externalReferences>
    <externalReference r:id="rId3"/>
  </externalReferences>
  <definedNames>
    <definedName name="_xlnm._FilterDatabase" localSheetId="1" hidden="1">'RATEIO ANALÍTICO'!$A$1:$I$96</definedName>
    <definedName name="_xlnm.Print_Area" localSheetId="0">ERG!$A$1:$E$36</definedName>
    <definedName name="_xlnm.Print_Area" localSheetId="1">'RATEIO ANALÍTICO'!$A$1:$I$96</definedName>
    <definedName name="_xlnm.Print_Titles" localSheetId="1">'RATEIO ANALÍTICO'!$1:$1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2" l="1"/>
  <c r="H95" i="2"/>
  <c r="H94" i="2"/>
  <c r="H93" i="2"/>
  <c r="H92" i="2"/>
  <c r="H91" i="2"/>
  <c r="H90" i="2"/>
  <c r="H89" i="2"/>
  <c r="H88" i="2"/>
  <c r="G88" i="2"/>
  <c r="H87" i="2"/>
  <c r="G87" i="2"/>
  <c r="H86" i="2"/>
  <c r="G86" i="2"/>
  <c r="H85" i="2"/>
  <c r="G85" i="2"/>
  <c r="H84" i="2"/>
  <c r="G84" i="2"/>
  <c r="H83" i="2"/>
  <c r="H82" i="2"/>
  <c r="H81" i="2"/>
  <c r="H80" i="2"/>
  <c r="H79" i="2"/>
  <c r="H78" i="2"/>
  <c r="H77" i="2"/>
  <c r="G77" i="2"/>
  <c r="H76" i="2"/>
  <c r="G76" i="2"/>
  <c r="H75" i="2"/>
  <c r="G75" i="2"/>
  <c r="H74" i="2"/>
  <c r="G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G60" i="2"/>
  <c r="H59" i="2"/>
  <c r="G59" i="2"/>
  <c r="H58" i="2"/>
  <c r="G58" i="2"/>
  <c r="H57" i="2"/>
  <c r="H56" i="2"/>
  <c r="H55" i="2"/>
  <c r="H54" i="2"/>
  <c r="H53" i="2"/>
  <c r="H52" i="2"/>
  <c r="H51" i="2"/>
  <c r="H50" i="2"/>
  <c r="H49" i="2"/>
  <c r="H48" i="2"/>
  <c r="G48" i="2"/>
  <c r="H47" i="2"/>
  <c r="G47" i="2"/>
  <c r="H46" i="2"/>
  <c r="G46" i="2"/>
  <c r="H45" i="2"/>
  <c r="H44" i="2"/>
  <c r="H43" i="2"/>
  <c r="H42" i="2"/>
  <c r="H41" i="2"/>
  <c r="H40" i="2"/>
  <c r="H39" i="2"/>
  <c r="H38" i="2"/>
  <c r="H37" i="2"/>
  <c r="H36" i="2"/>
  <c r="H35" i="2"/>
  <c r="H34" i="2"/>
  <c r="G34" i="2"/>
  <c r="H33" i="2"/>
  <c r="G33" i="2"/>
  <c r="H32" i="2"/>
  <c r="G32" i="2"/>
  <c r="H31" i="2"/>
  <c r="H30" i="2"/>
  <c r="G30" i="2"/>
  <c r="H29" i="2"/>
  <c r="G29" i="2"/>
  <c r="H28" i="2"/>
  <c r="G28" i="2"/>
  <c r="H27" i="2"/>
  <c r="H26" i="2"/>
  <c r="H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H16" i="2"/>
  <c r="G16" i="2"/>
  <c r="H15" i="2"/>
  <c r="G15" i="2"/>
  <c r="H14" i="2"/>
  <c r="G14" i="2"/>
  <c r="H13" i="2"/>
  <c r="H12" i="2"/>
  <c r="H11" i="2"/>
  <c r="G11" i="2"/>
  <c r="H10" i="2"/>
  <c r="G10" i="2"/>
  <c r="H9" i="2"/>
  <c r="G9" i="2"/>
  <c r="H8" i="2"/>
  <c r="H7" i="2"/>
  <c r="H6" i="2"/>
  <c r="H5" i="2"/>
  <c r="H4" i="2"/>
  <c r="G4" i="2"/>
  <c r="H3" i="2"/>
  <c r="G3" i="2"/>
  <c r="H2" i="2"/>
  <c r="G2" i="2"/>
  <c r="D21" i="1"/>
  <c r="D23" i="1" l="1"/>
  <c r="D33" i="1" l="1"/>
  <c r="D27" i="1"/>
  <c r="C33" i="1" l="1"/>
</calcChain>
</file>

<file path=xl/sharedStrings.xml><?xml version="1.0" encoding="utf-8"?>
<sst xmlns="http://schemas.openxmlformats.org/spreadsheetml/2006/main" count="381" uniqueCount="182">
  <si>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</si>
  <si>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</si>
  <si>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</si>
  <si>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</si>
  <si>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</si>
  <si>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</si>
  <si>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</si>
  <si>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</si>
  <si>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</si>
  <si>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</si>
  <si>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</si>
  <si>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</si>
  <si>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</si>
  <si>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</si>
  <si>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</si>
  <si>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</si>
  <si>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</si>
  <si>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</si>
  <si>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</si>
  <si>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</si>
  <si>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</si>
  <si>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Limite 3%</t>
  </si>
  <si>
    <t>Vlr Ressarcimento</t>
  </si>
  <si>
    <t>Documento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</si>
  <si>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</si>
  <si>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</si>
  <si>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</si>
  <si>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</si>
  <si>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</si>
  <si>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</si>
  <si>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</si>
  <si>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</si>
  <si>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INSTITUTO DE GESTAO E HUMANIZACAO</t>
  </si>
  <si>
    <t>11.858.570/0004-86</t>
  </si>
  <si>
    <t>Transferência HEAPA</t>
  </si>
  <si>
    <t>11.858.570/0002-14</t>
  </si>
  <si>
    <t>Transferência HEMU</t>
  </si>
  <si>
    <t>11.858.570/0005-67</t>
  </si>
  <si>
    <t>Transferência HEMNSL</t>
  </si>
  <si>
    <t>PAPELARIA SHALON EIRELI</t>
  </si>
  <si>
    <t>Materiais de Expediente</t>
  </si>
  <si>
    <t>SB TRAVEL VIAGENS E TURISMO LTDA</t>
  </si>
  <si>
    <t>11.028.785/0001-27</t>
  </si>
  <si>
    <t>Outros Serviços</t>
  </si>
  <si>
    <t>ERG - GOIAS</t>
  </si>
  <si>
    <t>11.858.570/0017-09</t>
  </si>
  <si>
    <t>Rescisões</t>
  </si>
  <si>
    <t>J SOBRAL SERVIÇOS ADMNISTRATIVOS LTDA</t>
  </si>
  <si>
    <t>40.147.908/0001-47</t>
  </si>
  <si>
    <t>Serviço de Gestão e Administração</t>
  </si>
  <si>
    <t>Serviços Advocaticios</t>
  </si>
  <si>
    <t>CAIXA ECONOMICA FEDERAL</t>
  </si>
  <si>
    <t>00.360.305/0001-04</t>
  </si>
  <si>
    <t>FGTS</t>
  </si>
  <si>
    <t>Salarios e Ordenados</t>
  </si>
  <si>
    <t>CLARO S.A.</t>
  </si>
  <si>
    <t>40.432.544/0436-28</t>
  </si>
  <si>
    <t>Telefone</t>
  </si>
  <si>
    <t>FABIO TEIXEIRA</t>
  </si>
  <si>
    <t>026.614.201-00</t>
  </si>
  <si>
    <t>Aluguel de Imóveis</t>
  </si>
  <si>
    <t>MY CONSULTORIA EMPRESARIAL LTDA</t>
  </si>
  <si>
    <t>23.007.068/0001-06</t>
  </si>
  <si>
    <t>LY CONSULTORIA EM COMUNICAÇÃO E TECNOLOGIA LTDA</t>
  </si>
  <si>
    <t>38.479.962/0001-48</t>
  </si>
  <si>
    <t>Serviço de Manutenção Software/Hardware</t>
  </si>
  <si>
    <t>SIGEVALDO SANTANA DE JESUS - ME</t>
  </si>
  <si>
    <t>26.749.520/0001-95</t>
  </si>
  <si>
    <t>DECONT SERVICOS DE CONTABILIDADE LTDA</t>
  </si>
  <si>
    <t>EQUATORIAL GOIAS DISTRIBUIDORA DE ENERGIA S/A</t>
  </si>
  <si>
    <t>01.543.032/0001-04</t>
  </si>
  <si>
    <t>Energia Elétrica</t>
  </si>
  <si>
    <t xml:space="preserve">PREFEITURA MUNICIPAL DE GOIANIA </t>
  </si>
  <si>
    <t>Despesas com Unidade</t>
  </si>
  <si>
    <t>INSTITUTO DE PROMOCAO HUMANA, APRENDIZAGEM E CULTURA</t>
  </si>
  <si>
    <t>11.595.331/0001-38</t>
  </si>
  <si>
    <t>Vale Transporte</t>
  </si>
  <si>
    <t>Férias</t>
  </si>
  <si>
    <t>STS SINDICATO TRAB SERV SAUDE REDE PRIVADA DE GOIANIA E CIDADES VIZINHA</t>
  </si>
  <si>
    <t>26.619.254/0001-86</t>
  </si>
  <si>
    <t>Taxas e Emolumentos</t>
  </si>
  <si>
    <t>Tarifas bancárias</t>
  </si>
  <si>
    <t>SECRETARIA DA RECEITA FEDERAL DO BRASIL</t>
  </si>
  <si>
    <t>00.394.460/0058-87</t>
  </si>
  <si>
    <t>IRRF S/FOLHA</t>
  </si>
  <si>
    <t>INSTITUTO NACIONAL DO SEGURO SOCIAL</t>
  </si>
  <si>
    <t>29.979.036/0001-40</t>
  </si>
  <si>
    <t>INSS S/FOLHA</t>
  </si>
  <si>
    <t>GASPARI TREINAMENTO LTDA - ME</t>
  </si>
  <si>
    <t>13.466.179/0001-19</t>
  </si>
  <si>
    <t>ACDIAS CONSULTORIA EM GESTAO LTDA</t>
  </si>
  <si>
    <t>48.668.742/0001-16</t>
  </si>
  <si>
    <t>CONDIAS CONSULTORIA EMPRESARIAL LTDA</t>
  </si>
  <si>
    <t>32.186.158/0001-94</t>
  </si>
  <si>
    <t>JRV SERVICOS LTDA - ME</t>
  </si>
  <si>
    <t>DURAXX DURAXX TECNOLOGIA E COMERCIO LTDA</t>
  </si>
  <si>
    <t>08.208.805/0001-37</t>
  </si>
  <si>
    <t>41.472.335/0001-90</t>
  </si>
  <si>
    <t>01.612.092/0001-23</t>
  </si>
  <si>
    <t>ISS</t>
  </si>
  <si>
    <t>SANEAMENTO DE GOIAS S/A</t>
  </si>
  <si>
    <t>01.616.929/0001-02</t>
  </si>
  <si>
    <t>Agua e Esgoto</t>
  </si>
  <si>
    <t>13.036.711/0001-68</t>
  </si>
  <si>
    <t>UP BRASIL ADMINISTRACAO E SERVICOS LTDA.</t>
  </si>
  <si>
    <t>02.959.392/0001-46</t>
  </si>
  <si>
    <t>17.605.430/0001-30</t>
  </si>
  <si>
    <t>0000042604-A</t>
  </si>
  <si>
    <t>0000044073-A</t>
  </si>
  <si>
    <t>0000003048/01</t>
  </si>
  <si>
    <t>0000003093/01</t>
  </si>
  <si>
    <t>0000005404-A</t>
  </si>
  <si>
    <t>5884</t>
  </si>
  <si>
    <t>2546</t>
  </si>
  <si>
    <t>BEADESCO S/A</t>
  </si>
  <si>
    <t>-</t>
  </si>
  <si>
    <t xml:space="preserve">                          </t>
  </si>
  <si>
    <t>122023</t>
  </si>
  <si>
    <t>000010310501</t>
  </si>
  <si>
    <t>15712</t>
  </si>
  <si>
    <t>0000010809/01</t>
  </si>
  <si>
    <t>REIS E REIS ADVOGADOS SC</t>
  </si>
  <si>
    <t>04.054.023/0001-30</t>
  </si>
  <si>
    <t>0000000247/01</t>
  </si>
  <si>
    <t>0057362335-A</t>
  </si>
  <si>
    <t>0000000567/01</t>
  </si>
  <si>
    <t>0000003098/01</t>
  </si>
  <si>
    <t>0000044600-A</t>
  </si>
  <si>
    <t>0000011559/01</t>
  </si>
  <si>
    <t>0095078432</t>
  </si>
  <si>
    <t>CONSELHO REGIONAL DE ADMINISTRACAO DE GOIAS</t>
  </si>
  <si>
    <t>00.299.388/0001-73</t>
  </si>
  <si>
    <t>2402200161432</t>
  </si>
  <si>
    <t>2902</t>
  </si>
  <si>
    <t>0000000168/01</t>
  </si>
  <si>
    <t>832284</t>
  </si>
  <si>
    <t>100689</t>
  </si>
  <si>
    <t>100691</t>
  </si>
  <si>
    <t>100693</t>
  </si>
  <si>
    <t>100696</t>
  </si>
  <si>
    <t>111446</t>
  </si>
  <si>
    <t>111447</t>
  </si>
  <si>
    <t>0000711113-A</t>
  </si>
  <si>
    <t>0000001185-A</t>
  </si>
  <si>
    <t xml:space="preserve">INSTITUTO DE GESTÃO E HUMANIZAÇÃO IGH </t>
  </si>
  <si>
    <t>11.858.570/0001-33</t>
  </si>
  <si>
    <t>Despesas Gerais de Viagem</t>
  </si>
  <si>
    <t>0000005674-A</t>
  </si>
  <si>
    <t>0084951710-A</t>
  </si>
  <si>
    <t>0000000066/01</t>
  </si>
  <si>
    <t>0000000065/01</t>
  </si>
  <si>
    <t>0000000937-A</t>
  </si>
  <si>
    <t>0000014439-A</t>
  </si>
  <si>
    <t>APN - PROCESSAMENTO DE DADOS E SOLUCOES EM INTERNET LTDA</t>
  </si>
  <si>
    <t>07.895.690/0001-33</t>
  </si>
  <si>
    <t>0000034866-A</t>
  </si>
  <si>
    <t>SAO JOSE COMERCIO DE EMBALAGENS EIRELI - ME</t>
  </si>
  <si>
    <t>12.556.211/0001-94</t>
  </si>
  <si>
    <t>Materiais de Limpeza</t>
  </si>
  <si>
    <t>0000014437-A</t>
  </si>
  <si>
    <t>0000013920-A</t>
  </si>
  <si>
    <t>0000013918-A</t>
  </si>
  <si>
    <t>0000013917-A</t>
  </si>
  <si>
    <t>0000000848-A</t>
  </si>
  <si>
    <t>0000014438-A</t>
  </si>
  <si>
    <t>0000006688/01</t>
  </si>
  <si>
    <t>0000000014/01</t>
  </si>
  <si>
    <t>2165</t>
  </si>
  <si>
    <t>1841</t>
  </si>
  <si>
    <t>15791</t>
  </si>
  <si>
    <t>15793</t>
  </si>
  <si>
    <t>0000001187-A</t>
  </si>
  <si>
    <t>4384</t>
  </si>
  <si>
    <t>0000000709/01</t>
  </si>
  <si>
    <t>0000010810/01</t>
  </si>
  <si>
    <t>0000000544/01</t>
  </si>
  <si>
    <t>0000008701/01</t>
  </si>
  <si>
    <t>0000002127/01</t>
  </si>
  <si>
    <t>JADOC GESTAO DOCUMENTAL SEGURA EIRELI</t>
  </si>
  <si>
    <t>12.656.949/0001-23</t>
  </si>
  <si>
    <t>0000002174/01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</si>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</sst>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9" fontId="9" fillId="5" borderId="5" xfId="0" applyNumberFormat="1" applyFont="1" applyFill="1" applyBorder="1" applyAlignment="1" applyProtection="1">
      <alignment horizontal="center" vertical="center" wrapText="1" readingOrder="1"/>
    </xf>
    <xf numFmtId="49" fontId="9" fillId="5" borderId="5" xfId="0" applyNumberFormat="1" applyFont="1" applyFill="1" applyBorder="1" applyAlignment="1" applyProtection="1">
      <alignment horizontal="center" vertical="center" readingOrder="1"/>
    </xf>
    <xf numFmtId="49" fontId="9" fillId="6" borderId="5" xfId="0" applyNumberFormat="1" applyFont="1" applyFill="1" applyBorder="1" applyAlignment="1" applyProtection="1">
      <alignment horizontal="left" vertical="center" readingOrder="1"/>
    </xf>
    <xf numFmtId="0" fontId="9" fillId="6" borderId="5" xfId="0" applyNumberFormat="1" applyFont="1" applyFill="1" applyBorder="1" applyAlignment="1" applyProtection="1">
      <alignment horizontal="center" vertical="center" readingOrder="1"/>
    </xf>
    <xf numFmtId="14" fontId="9" fillId="6" borderId="5" xfId="0" applyNumberFormat="1" applyFont="1" applyFill="1" applyBorder="1" applyAlignment="1" applyProtection="1">
      <alignment horizontal="left" vertical="center" readingOrder="1"/>
    </xf>
    <xf numFmtId="4" fontId="9" fillId="6" borderId="5" xfId="0" applyNumberFormat="1" applyFont="1" applyFill="1" applyBorder="1" applyAlignment="1" applyProtection="1">
      <alignment horizontal="right" vertical="center" readingOrder="1"/>
    </xf>
    <xf numFmtId="4" fontId="9" fillId="0" borderId="5" xfId="0" applyNumberFormat="1" applyFont="1" applyFill="1" applyBorder="1" applyAlignment="1" applyProtection="1">
      <alignment horizontal="right" vertical="center" readingOrder="1"/>
    </xf>
    <xf numFmtId="14" fontId="9" fillId="6" borderId="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  <xf numFmtId="49" fontId="9" fillId="0" borderId="5" xfId="0" applyNumberFormat="1" applyFont="1" applyFill="1" applyBorder="1" applyAlignment="1" applyProtection="1">
      <alignment horizontal="left" vertical="center" readingOrder="1"/>
    </xf>
    <xf numFmtId="0" fontId="9" fillId="0" borderId="5" xfId="0" applyNumberFormat="1" applyFont="1" applyFill="1" applyBorder="1" applyAlignment="1" applyProtection="1">
      <alignment horizontal="center" vertical="center" readingOrder="1"/>
    </xf>
    <xf numFmtId="14" fontId="9" fillId="0" borderId="5" xfId="0" applyNumberFormat="1" applyFont="1" applyFill="1" applyBorder="1" applyAlignment="1" applyProtection="1">
      <alignment horizontal="left" vertical="center" readingOrder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2024/2024.01%20-%20Despesa%20administrativa%20quando%20OS%20e%20unidade%20gerida%20se%20situarem%20em%20localidades%20diversas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IO SINTÉTICO"/>
      <sheetName val="RATEIO ANALÍTICO"/>
      <sheetName val="TARIFAS BANCÁRIAS 01.2024"/>
      <sheetName val="TARIFAS BANCÁRIAS 12.2023"/>
      <sheetName val="DE-PARA"/>
      <sheetName val="BASE"/>
    </sheetNames>
    <sheetDataSet>
      <sheetData sheetId="0"/>
      <sheetData sheetId="1"/>
      <sheetData sheetId="2"/>
      <sheetData sheetId="3"/>
      <sheetData sheetId="4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  <row r="36">
          <cell r="A36" t="str">
            <v>Aquisição Demais Ativo Fixo</v>
          </cell>
          <cell r="B36" t="str">
            <v>Materiais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B10" sqref="B10:C10"/>
    </sheetView>
  </sheetViews>
  <sheetFormatPr defaultRowHeight="15" x14ac:dyDescent="0.25"/>
  <cols>
    <col min="2" max="2" width="17.140625" customWidth="1"/>
    <col min="3" max="3" width="18" customWidth="1"/>
    <col min="4" max="4" width="18.7109375" bestFit="1" customWidth="1"/>
  </cols>
  <sheetData>
    <row r="6" spans="2:4" ht="15" customHeight="1" x14ac:dyDescent="0.25">
      <c r="B6" s="34" t="s">
        <v>19</v>
      </c>
      <c r="C6" s="35"/>
      <c r="D6" s="36"/>
    </row>
    <row r="7" spans="2:4" ht="38.25" customHeight="1" x14ac:dyDescent="0.25">
      <c r="B7" s="34" t="s">
        <v>181</v>
      </c>
      <c r="C7" s="35"/>
      <c r="D7" s="36"/>
    </row>
    <row r="8" spans="2:4" x14ac:dyDescent="0.25">
      <c r="B8" s="39"/>
      <c r="C8" s="39"/>
      <c r="D8" s="1">
        <v>45292</v>
      </c>
    </row>
    <row r="9" spans="2:4" x14ac:dyDescent="0.25">
      <c r="B9" s="31" t="s">
        <v>0</v>
      </c>
      <c r="C9" s="32"/>
      <c r="D9" s="2">
        <v>208057.78</v>
      </c>
    </row>
    <row r="10" spans="2:4" x14ac:dyDescent="0.25">
      <c r="B10" s="31" t="s">
        <v>1</v>
      </c>
      <c r="C10" s="32"/>
      <c r="D10" s="2">
        <v>350285.33999999997</v>
      </c>
    </row>
    <row r="11" spans="2:4" x14ac:dyDescent="0.25">
      <c r="B11" s="31" t="s">
        <v>2</v>
      </c>
      <c r="C11" s="32"/>
      <c r="D11" s="2">
        <v>1197.8499999999999</v>
      </c>
    </row>
    <row r="12" spans="2:4" x14ac:dyDescent="0.25">
      <c r="B12" s="31" t="s">
        <v>3</v>
      </c>
      <c r="C12" s="32"/>
      <c r="D12" s="2">
        <v>5979.54</v>
      </c>
    </row>
    <row r="13" spans="2:4" x14ac:dyDescent="0.25">
      <c r="B13" s="31" t="s">
        <v>4</v>
      </c>
      <c r="C13" s="32"/>
      <c r="D13" s="2">
        <v>309.55</v>
      </c>
    </row>
    <row r="14" spans="2:4" x14ac:dyDescent="0.25">
      <c r="B14" s="31" t="s">
        <v>5</v>
      </c>
      <c r="C14" s="32"/>
      <c r="D14" s="2">
        <v>162.30000000000001</v>
      </c>
    </row>
    <row r="15" spans="2:4" x14ac:dyDescent="0.25">
      <c r="B15" s="37" t="s">
        <v>6</v>
      </c>
      <c r="C15" s="38"/>
      <c r="D15" s="2">
        <v>35980.620000000003</v>
      </c>
    </row>
    <row r="16" spans="2:4" x14ac:dyDescent="0.25">
      <c r="B16" s="31" t="s">
        <v>7</v>
      </c>
      <c r="C16" s="32"/>
      <c r="D16" s="2">
        <v>445.8</v>
      </c>
    </row>
    <row r="17" spans="2:4" x14ac:dyDescent="0.25">
      <c r="B17" s="31" t="s">
        <v>8</v>
      </c>
      <c r="C17" s="32"/>
      <c r="D17" s="2">
        <v>1500</v>
      </c>
    </row>
    <row r="18" spans="2:4" x14ac:dyDescent="0.25">
      <c r="B18" s="31" t="s">
        <v>9</v>
      </c>
      <c r="C18" s="32"/>
      <c r="D18" s="2">
        <v>5100</v>
      </c>
    </row>
    <row r="19" spans="2:4" x14ac:dyDescent="0.25">
      <c r="B19" s="31" t="s">
        <v>10</v>
      </c>
      <c r="C19" s="32"/>
      <c r="D19" s="2">
        <v>22127.99</v>
      </c>
    </row>
    <row r="20" spans="2:4" x14ac:dyDescent="0.25">
      <c r="B20" s="31" t="s">
        <v>11</v>
      </c>
      <c r="C20" s="32"/>
      <c r="D20" s="2">
        <v>6224.74</v>
      </c>
    </row>
    <row r="21" spans="2:4" x14ac:dyDescent="0.25">
      <c r="B21" s="33" t="s">
        <v>12</v>
      </c>
      <c r="C21" s="33"/>
      <c r="D21" s="16">
        <f>SUM(D9:D20)</f>
        <v>637371.51000000013</v>
      </c>
    </row>
    <row r="22" spans="2:4" x14ac:dyDescent="0.25">
      <c r="B22" s="3"/>
      <c r="C22" s="4"/>
      <c r="D22" s="5"/>
    </row>
    <row r="23" spans="2:4" x14ac:dyDescent="0.25">
      <c r="B23" s="14" t="s">
        <v>16</v>
      </c>
      <c r="C23" s="14" t="s">
        <v>17</v>
      </c>
      <c r="D23" s="15">
        <f>D8</f>
        <v>45292</v>
      </c>
    </row>
    <row r="24" spans="2:4" x14ac:dyDescent="0.25">
      <c r="B24" s="6" t="s">
        <v>18</v>
      </c>
      <c r="C24" s="7">
        <v>0.52</v>
      </c>
      <c r="D24" s="8">
        <v>331433.18520000007</v>
      </c>
    </row>
    <row r="25" spans="2:4" x14ac:dyDescent="0.25">
      <c r="B25" s="6" t="s">
        <v>13</v>
      </c>
      <c r="C25" s="7">
        <v>0.35</v>
      </c>
      <c r="D25" s="8">
        <v>223080.02850000004</v>
      </c>
    </row>
    <row r="26" spans="2:4" x14ac:dyDescent="0.25">
      <c r="B26" s="6" t="s">
        <v>15</v>
      </c>
      <c r="C26" s="7">
        <v>0.13</v>
      </c>
      <c r="D26" s="8">
        <v>82858.296300000016</v>
      </c>
    </row>
    <row r="27" spans="2:4" x14ac:dyDescent="0.25">
      <c r="B27" s="33" t="s">
        <v>14</v>
      </c>
      <c r="C27" s="33"/>
      <c r="D27" s="9">
        <f>SUM(D24:D26)</f>
        <v>637371.51000000013</v>
      </c>
    </row>
    <row r="29" spans="2:4" x14ac:dyDescent="0.25">
      <c r="B29" s="14" t="s">
        <v>16</v>
      </c>
      <c r="C29" s="14" t="s">
        <v>21</v>
      </c>
      <c r="D29" s="15" t="s">
        <v>22</v>
      </c>
    </row>
    <row r="30" spans="2:4" x14ac:dyDescent="0.25">
      <c r="B30" s="6" t="s">
        <v>18</v>
      </c>
      <c r="C30" s="11">
        <v>355713.7</v>
      </c>
      <c r="D30" s="17">
        <v>332592.18999999994</v>
      </c>
    </row>
    <row r="31" spans="2:4" x14ac:dyDescent="0.25">
      <c r="B31" s="6" t="s">
        <v>13</v>
      </c>
      <c r="C31" s="11">
        <v>252871.77569999997</v>
      </c>
      <c r="D31" s="17">
        <v>223860.12</v>
      </c>
    </row>
    <row r="32" spans="2:4" x14ac:dyDescent="0.25">
      <c r="B32" s="6" t="s">
        <v>15</v>
      </c>
      <c r="C32" s="11">
        <v>88834.69</v>
      </c>
      <c r="D32" s="17">
        <v>83148.040000000008</v>
      </c>
    </row>
    <row r="33" spans="1:6" x14ac:dyDescent="0.25">
      <c r="B33" s="12" t="s">
        <v>14</v>
      </c>
      <c r="C33" s="13">
        <f t="shared" ref="C33" si="0">SUM(C30:C32)</f>
        <v>697420.16570000001</v>
      </c>
      <c r="D33" s="9">
        <f>SUM(D30:D32)</f>
        <v>639600.35</v>
      </c>
    </row>
    <row r="35" spans="1:6" x14ac:dyDescent="0.25">
      <c r="A35" s="18"/>
      <c r="B35" s="18"/>
      <c r="C35" s="18"/>
      <c r="D35" s="18"/>
      <c r="E35" s="18"/>
      <c r="F35" s="18"/>
    </row>
    <row r="36" spans="1:6" x14ac:dyDescent="0.25">
      <c r="A36" s="10" t="s">
        <v>20</v>
      </c>
    </row>
  </sheetData>
  <mergeCells count="17"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  <mergeCell ref="B19:C19"/>
    <mergeCell ref="B20:C20"/>
    <mergeCell ref="B21:C21"/>
    <mergeCell ref="B27:C27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96"/>
  <sheetViews>
    <sheetView showGridLines="0" tabSelected="1" topLeftCell="A51" workbookViewId="0">
      <selection activeCell="B10" sqref="B10:C10"/>
    </sheetView>
  </sheetViews>
  <sheetFormatPr defaultRowHeight="15" x14ac:dyDescent="0.25"/>
  <cols>
    <col min="1" max="1" width="13.28515625" bestFit="1" customWidth="1"/>
    <col min="2" max="2" width="61.140625" bestFit="1" customWidth="1"/>
    <col min="3" max="3" width="15.42578125" bestFit="1" customWidth="1"/>
    <col min="4" max="4" width="9.7109375" style="27" bestFit="1" customWidth="1"/>
    <col min="5" max="5" width="9.28515625" bestFit="1" customWidth="1"/>
    <col min="6" max="6" width="12.85546875" bestFit="1" customWidth="1"/>
    <col min="7" max="7" width="13.140625" bestFit="1" customWidth="1"/>
    <col min="8" max="8" width="27.85546875" style="27" bestFit="1" customWidth="1"/>
    <col min="9" max="9" width="31.7109375" bestFit="1" customWidth="1"/>
    <col min="252" max="252" width="13.28515625" bestFit="1" customWidth="1"/>
    <col min="253" max="254" width="0" hidden="1" customWidth="1"/>
    <col min="255" max="255" width="61.140625" bestFit="1" customWidth="1"/>
    <col min="256" max="256" width="15.42578125" bestFit="1" customWidth="1"/>
    <col min="257" max="257" width="9.7109375" bestFit="1" customWidth="1"/>
    <col min="258" max="258" width="9.28515625" bestFit="1" customWidth="1"/>
    <col min="259" max="259" width="12.85546875" bestFit="1" customWidth="1"/>
    <col min="260" max="260" width="13.140625" bestFit="1" customWidth="1"/>
    <col min="261" max="261" width="0" hidden="1" customWidth="1"/>
    <col min="262" max="262" width="31.7109375" bestFit="1" customWidth="1"/>
    <col min="263" max="263" width="104.85546875" bestFit="1" customWidth="1"/>
    <col min="264" max="264" width="18" bestFit="1" customWidth="1"/>
    <col min="265" max="265" width="18.7109375" bestFit="1" customWidth="1"/>
    <col min="508" max="508" width="13.28515625" bestFit="1" customWidth="1"/>
    <col min="509" max="510" width="0" hidden="1" customWidth="1"/>
    <col min="511" max="511" width="61.140625" bestFit="1" customWidth="1"/>
    <col min="512" max="512" width="15.42578125" bestFit="1" customWidth="1"/>
    <col min="513" max="513" width="9.7109375" bestFit="1" customWidth="1"/>
    <col min="514" max="514" width="9.28515625" bestFit="1" customWidth="1"/>
    <col min="515" max="515" width="12.85546875" bestFit="1" customWidth="1"/>
    <col min="516" max="516" width="13.140625" bestFit="1" customWidth="1"/>
    <col min="517" max="517" width="0" hidden="1" customWidth="1"/>
    <col min="518" max="518" width="31.7109375" bestFit="1" customWidth="1"/>
    <col min="519" max="519" width="104.85546875" bestFit="1" customWidth="1"/>
    <col min="520" max="520" width="18" bestFit="1" customWidth="1"/>
    <col min="521" max="521" width="18.7109375" bestFit="1" customWidth="1"/>
    <col min="764" max="764" width="13.28515625" bestFit="1" customWidth="1"/>
    <col min="765" max="766" width="0" hidden="1" customWidth="1"/>
    <col min="767" max="767" width="61.140625" bestFit="1" customWidth="1"/>
    <col min="768" max="768" width="15.42578125" bestFit="1" customWidth="1"/>
    <col min="769" max="769" width="9.7109375" bestFit="1" customWidth="1"/>
    <col min="770" max="770" width="9.28515625" bestFit="1" customWidth="1"/>
    <col min="771" max="771" width="12.85546875" bestFit="1" customWidth="1"/>
    <col min="772" max="772" width="13.140625" bestFit="1" customWidth="1"/>
    <col min="773" max="773" width="0" hidden="1" customWidth="1"/>
    <col min="774" max="774" width="31.7109375" bestFit="1" customWidth="1"/>
    <col min="775" max="775" width="104.85546875" bestFit="1" customWidth="1"/>
    <col min="776" max="776" width="18" bestFit="1" customWidth="1"/>
    <col min="777" max="777" width="18.7109375" bestFit="1" customWidth="1"/>
    <col min="1020" max="1020" width="13.28515625" bestFit="1" customWidth="1"/>
    <col min="1021" max="1022" width="0" hidden="1" customWidth="1"/>
    <col min="1023" max="1023" width="61.140625" bestFit="1" customWidth="1"/>
    <col min="1024" max="1024" width="15.42578125" bestFit="1" customWidth="1"/>
    <col min="1025" max="1025" width="9.7109375" bestFit="1" customWidth="1"/>
    <col min="1026" max="1026" width="9.28515625" bestFit="1" customWidth="1"/>
    <col min="1027" max="1027" width="12.85546875" bestFit="1" customWidth="1"/>
    <col min="1028" max="1028" width="13.140625" bestFit="1" customWidth="1"/>
    <col min="1029" max="1029" width="0" hidden="1" customWidth="1"/>
    <col min="1030" max="1030" width="31.7109375" bestFit="1" customWidth="1"/>
    <col min="1031" max="1031" width="104.85546875" bestFit="1" customWidth="1"/>
    <col min="1032" max="1032" width="18" bestFit="1" customWidth="1"/>
    <col min="1033" max="1033" width="18.7109375" bestFit="1" customWidth="1"/>
    <col min="1276" max="1276" width="13.28515625" bestFit="1" customWidth="1"/>
    <col min="1277" max="1278" width="0" hidden="1" customWidth="1"/>
    <col min="1279" max="1279" width="61.140625" bestFit="1" customWidth="1"/>
    <col min="1280" max="1280" width="15.42578125" bestFit="1" customWidth="1"/>
    <col min="1281" max="1281" width="9.7109375" bestFit="1" customWidth="1"/>
    <col min="1282" max="1282" width="9.28515625" bestFit="1" customWidth="1"/>
    <col min="1283" max="1283" width="12.85546875" bestFit="1" customWidth="1"/>
    <col min="1284" max="1284" width="13.140625" bestFit="1" customWidth="1"/>
    <col min="1285" max="1285" width="0" hidden="1" customWidth="1"/>
    <col min="1286" max="1286" width="31.7109375" bestFit="1" customWidth="1"/>
    <col min="1287" max="1287" width="104.85546875" bestFit="1" customWidth="1"/>
    <col min="1288" max="1288" width="18" bestFit="1" customWidth="1"/>
    <col min="1289" max="1289" width="18.7109375" bestFit="1" customWidth="1"/>
    <col min="1532" max="1532" width="13.28515625" bestFit="1" customWidth="1"/>
    <col min="1533" max="1534" width="0" hidden="1" customWidth="1"/>
    <col min="1535" max="1535" width="61.140625" bestFit="1" customWidth="1"/>
    <col min="1536" max="1536" width="15.42578125" bestFit="1" customWidth="1"/>
    <col min="1537" max="1537" width="9.7109375" bestFit="1" customWidth="1"/>
    <col min="1538" max="1538" width="9.28515625" bestFit="1" customWidth="1"/>
    <col min="1539" max="1539" width="12.85546875" bestFit="1" customWidth="1"/>
    <col min="1540" max="1540" width="13.140625" bestFit="1" customWidth="1"/>
    <col min="1541" max="1541" width="0" hidden="1" customWidth="1"/>
    <col min="1542" max="1542" width="31.7109375" bestFit="1" customWidth="1"/>
    <col min="1543" max="1543" width="104.85546875" bestFit="1" customWidth="1"/>
    <col min="1544" max="1544" width="18" bestFit="1" customWidth="1"/>
    <col min="1545" max="1545" width="18.7109375" bestFit="1" customWidth="1"/>
    <col min="1788" max="1788" width="13.28515625" bestFit="1" customWidth="1"/>
    <col min="1789" max="1790" width="0" hidden="1" customWidth="1"/>
    <col min="1791" max="1791" width="61.140625" bestFit="1" customWidth="1"/>
    <col min="1792" max="1792" width="15.42578125" bestFit="1" customWidth="1"/>
    <col min="1793" max="1793" width="9.7109375" bestFit="1" customWidth="1"/>
    <col min="1794" max="1794" width="9.28515625" bestFit="1" customWidth="1"/>
    <col min="1795" max="1795" width="12.85546875" bestFit="1" customWidth="1"/>
    <col min="1796" max="1796" width="13.140625" bestFit="1" customWidth="1"/>
    <col min="1797" max="1797" width="0" hidden="1" customWidth="1"/>
    <col min="1798" max="1798" width="31.7109375" bestFit="1" customWidth="1"/>
    <col min="1799" max="1799" width="104.85546875" bestFit="1" customWidth="1"/>
    <col min="1800" max="1800" width="18" bestFit="1" customWidth="1"/>
    <col min="1801" max="1801" width="18.7109375" bestFit="1" customWidth="1"/>
    <col min="2044" max="2044" width="13.28515625" bestFit="1" customWidth="1"/>
    <col min="2045" max="2046" width="0" hidden="1" customWidth="1"/>
    <col min="2047" max="2047" width="61.140625" bestFit="1" customWidth="1"/>
    <col min="2048" max="2048" width="15.42578125" bestFit="1" customWidth="1"/>
    <col min="2049" max="2049" width="9.7109375" bestFit="1" customWidth="1"/>
    <col min="2050" max="2050" width="9.28515625" bestFit="1" customWidth="1"/>
    <col min="2051" max="2051" width="12.85546875" bestFit="1" customWidth="1"/>
    <col min="2052" max="2052" width="13.140625" bestFit="1" customWidth="1"/>
    <col min="2053" max="2053" width="0" hidden="1" customWidth="1"/>
    <col min="2054" max="2054" width="31.7109375" bestFit="1" customWidth="1"/>
    <col min="2055" max="2055" width="104.85546875" bestFit="1" customWidth="1"/>
    <col min="2056" max="2056" width="18" bestFit="1" customWidth="1"/>
    <col min="2057" max="2057" width="18.7109375" bestFit="1" customWidth="1"/>
    <col min="2300" max="2300" width="13.28515625" bestFit="1" customWidth="1"/>
    <col min="2301" max="2302" width="0" hidden="1" customWidth="1"/>
    <col min="2303" max="2303" width="61.140625" bestFit="1" customWidth="1"/>
    <col min="2304" max="2304" width="15.42578125" bestFit="1" customWidth="1"/>
    <col min="2305" max="2305" width="9.7109375" bestFit="1" customWidth="1"/>
    <col min="2306" max="2306" width="9.28515625" bestFit="1" customWidth="1"/>
    <col min="2307" max="2307" width="12.85546875" bestFit="1" customWidth="1"/>
    <col min="2308" max="2308" width="13.140625" bestFit="1" customWidth="1"/>
    <col min="2309" max="2309" width="0" hidden="1" customWidth="1"/>
    <col min="2310" max="2310" width="31.7109375" bestFit="1" customWidth="1"/>
    <col min="2311" max="2311" width="104.85546875" bestFit="1" customWidth="1"/>
    <col min="2312" max="2312" width="18" bestFit="1" customWidth="1"/>
    <col min="2313" max="2313" width="18.7109375" bestFit="1" customWidth="1"/>
    <col min="2556" max="2556" width="13.28515625" bestFit="1" customWidth="1"/>
    <col min="2557" max="2558" width="0" hidden="1" customWidth="1"/>
    <col min="2559" max="2559" width="61.140625" bestFit="1" customWidth="1"/>
    <col min="2560" max="2560" width="15.42578125" bestFit="1" customWidth="1"/>
    <col min="2561" max="2561" width="9.7109375" bestFit="1" customWidth="1"/>
    <col min="2562" max="2562" width="9.28515625" bestFit="1" customWidth="1"/>
    <col min="2563" max="2563" width="12.85546875" bestFit="1" customWidth="1"/>
    <col min="2564" max="2564" width="13.140625" bestFit="1" customWidth="1"/>
    <col min="2565" max="2565" width="0" hidden="1" customWidth="1"/>
    <col min="2566" max="2566" width="31.7109375" bestFit="1" customWidth="1"/>
    <col min="2567" max="2567" width="104.85546875" bestFit="1" customWidth="1"/>
    <col min="2568" max="2568" width="18" bestFit="1" customWidth="1"/>
    <col min="2569" max="2569" width="18.7109375" bestFit="1" customWidth="1"/>
    <col min="2812" max="2812" width="13.28515625" bestFit="1" customWidth="1"/>
    <col min="2813" max="2814" width="0" hidden="1" customWidth="1"/>
    <col min="2815" max="2815" width="61.140625" bestFit="1" customWidth="1"/>
    <col min="2816" max="2816" width="15.42578125" bestFit="1" customWidth="1"/>
    <col min="2817" max="2817" width="9.7109375" bestFit="1" customWidth="1"/>
    <col min="2818" max="2818" width="9.28515625" bestFit="1" customWidth="1"/>
    <col min="2819" max="2819" width="12.85546875" bestFit="1" customWidth="1"/>
    <col min="2820" max="2820" width="13.140625" bestFit="1" customWidth="1"/>
    <col min="2821" max="2821" width="0" hidden="1" customWidth="1"/>
    <col min="2822" max="2822" width="31.7109375" bestFit="1" customWidth="1"/>
    <col min="2823" max="2823" width="104.85546875" bestFit="1" customWidth="1"/>
    <col min="2824" max="2824" width="18" bestFit="1" customWidth="1"/>
    <col min="2825" max="2825" width="18.7109375" bestFit="1" customWidth="1"/>
    <col min="3068" max="3068" width="13.28515625" bestFit="1" customWidth="1"/>
    <col min="3069" max="3070" width="0" hidden="1" customWidth="1"/>
    <col min="3071" max="3071" width="61.140625" bestFit="1" customWidth="1"/>
    <col min="3072" max="3072" width="15.42578125" bestFit="1" customWidth="1"/>
    <col min="3073" max="3073" width="9.7109375" bestFit="1" customWidth="1"/>
    <col min="3074" max="3074" width="9.28515625" bestFit="1" customWidth="1"/>
    <col min="3075" max="3075" width="12.85546875" bestFit="1" customWidth="1"/>
    <col min="3076" max="3076" width="13.140625" bestFit="1" customWidth="1"/>
    <col min="3077" max="3077" width="0" hidden="1" customWidth="1"/>
    <col min="3078" max="3078" width="31.7109375" bestFit="1" customWidth="1"/>
    <col min="3079" max="3079" width="104.85546875" bestFit="1" customWidth="1"/>
    <col min="3080" max="3080" width="18" bestFit="1" customWidth="1"/>
    <col min="3081" max="3081" width="18.7109375" bestFit="1" customWidth="1"/>
    <col min="3324" max="3324" width="13.28515625" bestFit="1" customWidth="1"/>
    <col min="3325" max="3326" width="0" hidden="1" customWidth="1"/>
    <col min="3327" max="3327" width="61.140625" bestFit="1" customWidth="1"/>
    <col min="3328" max="3328" width="15.42578125" bestFit="1" customWidth="1"/>
    <col min="3329" max="3329" width="9.7109375" bestFit="1" customWidth="1"/>
    <col min="3330" max="3330" width="9.28515625" bestFit="1" customWidth="1"/>
    <col min="3331" max="3331" width="12.85546875" bestFit="1" customWidth="1"/>
    <col min="3332" max="3332" width="13.140625" bestFit="1" customWidth="1"/>
    <col min="3333" max="3333" width="0" hidden="1" customWidth="1"/>
    <col min="3334" max="3334" width="31.7109375" bestFit="1" customWidth="1"/>
    <col min="3335" max="3335" width="104.85546875" bestFit="1" customWidth="1"/>
    <col min="3336" max="3336" width="18" bestFit="1" customWidth="1"/>
    <col min="3337" max="3337" width="18.7109375" bestFit="1" customWidth="1"/>
    <col min="3580" max="3580" width="13.28515625" bestFit="1" customWidth="1"/>
    <col min="3581" max="3582" width="0" hidden="1" customWidth="1"/>
    <col min="3583" max="3583" width="61.140625" bestFit="1" customWidth="1"/>
    <col min="3584" max="3584" width="15.42578125" bestFit="1" customWidth="1"/>
    <col min="3585" max="3585" width="9.7109375" bestFit="1" customWidth="1"/>
    <col min="3586" max="3586" width="9.28515625" bestFit="1" customWidth="1"/>
    <col min="3587" max="3587" width="12.85546875" bestFit="1" customWidth="1"/>
    <col min="3588" max="3588" width="13.140625" bestFit="1" customWidth="1"/>
    <col min="3589" max="3589" width="0" hidden="1" customWidth="1"/>
    <col min="3590" max="3590" width="31.7109375" bestFit="1" customWidth="1"/>
    <col min="3591" max="3591" width="104.85546875" bestFit="1" customWidth="1"/>
    <col min="3592" max="3592" width="18" bestFit="1" customWidth="1"/>
    <col min="3593" max="3593" width="18.7109375" bestFit="1" customWidth="1"/>
    <col min="3836" max="3836" width="13.28515625" bestFit="1" customWidth="1"/>
    <col min="3837" max="3838" width="0" hidden="1" customWidth="1"/>
    <col min="3839" max="3839" width="61.140625" bestFit="1" customWidth="1"/>
    <col min="3840" max="3840" width="15.42578125" bestFit="1" customWidth="1"/>
    <col min="3841" max="3841" width="9.7109375" bestFit="1" customWidth="1"/>
    <col min="3842" max="3842" width="9.28515625" bestFit="1" customWidth="1"/>
    <col min="3843" max="3843" width="12.85546875" bestFit="1" customWidth="1"/>
    <col min="3844" max="3844" width="13.140625" bestFit="1" customWidth="1"/>
    <col min="3845" max="3845" width="0" hidden="1" customWidth="1"/>
    <col min="3846" max="3846" width="31.7109375" bestFit="1" customWidth="1"/>
    <col min="3847" max="3847" width="104.85546875" bestFit="1" customWidth="1"/>
    <col min="3848" max="3848" width="18" bestFit="1" customWidth="1"/>
    <col min="3849" max="3849" width="18.7109375" bestFit="1" customWidth="1"/>
    <col min="4092" max="4092" width="13.28515625" bestFit="1" customWidth="1"/>
    <col min="4093" max="4094" width="0" hidden="1" customWidth="1"/>
    <col min="4095" max="4095" width="61.140625" bestFit="1" customWidth="1"/>
    <col min="4096" max="4096" width="15.42578125" bestFit="1" customWidth="1"/>
    <col min="4097" max="4097" width="9.7109375" bestFit="1" customWidth="1"/>
    <col min="4098" max="4098" width="9.28515625" bestFit="1" customWidth="1"/>
    <col min="4099" max="4099" width="12.85546875" bestFit="1" customWidth="1"/>
    <col min="4100" max="4100" width="13.140625" bestFit="1" customWidth="1"/>
    <col min="4101" max="4101" width="0" hidden="1" customWidth="1"/>
    <col min="4102" max="4102" width="31.7109375" bestFit="1" customWidth="1"/>
    <col min="4103" max="4103" width="104.85546875" bestFit="1" customWidth="1"/>
    <col min="4104" max="4104" width="18" bestFit="1" customWidth="1"/>
    <col min="4105" max="4105" width="18.7109375" bestFit="1" customWidth="1"/>
    <col min="4348" max="4348" width="13.28515625" bestFit="1" customWidth="1"/>
    <col min="4349" max="4350" width="0" hidden="1" customWidth="1"/>
    <col min="4351" max="4351" width="61.140625" bestFit="1" customWidth="1"/>
    <col min="4352" max="4352" width="15.42578125" bestFit="1" customWidth="1"/>
    <col min="4353" max="4353" width="9.7109375" bestFit="1" customWidth="1"/>
    <col min="4354" max="4354" width="9.28515625" bestFit="1" customWidth="1"/>
    <col min="4355" max="4355" width="12.85546875" bestFit="1" customWidth="1"/>
    <col min="4356" max="4356" width="13.140625" bestFit="1" customWidth="1"/>
    <col min="4357" max="4357" width="0" hidden="1" customWidth="1"/>
    <col min="4358" max="4358" width="31.7109375" bestFit="1" customWidth="1"/>
    <col min="4359" max="4359" width="104.85546875" bestFit="1" customWidth="1"/>
    <col min="4360" max="4360" width="18" bestFit="1" customWidth="1"/>
    <col min="4361" max="4361" width="18.7109375" bestFit="1" customWidth="1"/>
    <col min="4604" max="4604" width="13.28515625" bestFit="1" customWidth="1"/>
    <col min="4605" max="4606" width="0" hidden="1" customWidth="1"/>
    <col min="4607" max="4607" width="61.140625" bestFit="1" customWidth="1"/>
    <col min="4608" max="4608" width="15.42578125" bestFit="1" customWidth="1"/>
    <col min="4609" max="4609" width="9.7109375" bestFit="1" customWidth="1"/>
    <col min="4610" max="4610" width="9.28515625" bestFit="1" customWidth="1"/>
    <col min="4611" max="4611" width="12.85546875" bestFit="1" customWidth="1"/>
    <col min="4612" max="4612" width="13.140625" bestFit="1" customWidth="1"/>
    <col min="4613" max="4613" width="0" hidden="1" customWidth="1"/>
    <col min="4614" max="4614" width="31.7109375" bestFit="1" customWidth="1"/>
    <col min="4615" max="4615" width="104.85546875" bestFit="1" customWidth="1"/>
    <col min="4616" max="4616" width="18" bestFit="1" customWidth="1"/>
    <col min="4617" max="4617" width="18.7109375" bestFit="1" customWidth="1"/>
    <col min="4860" max="4860" width="13.28515625" bestFit="1" customWidth="1"/>
    <col min="4861" max="4862" width="0" hidden="1" customWidth="1"/>
    <col min="4863" max="4863" width="61.140625" bestFit="1" customWidth="1"/>
    <col min="4864" max="4864" width="15.42578125" bestFit="1" customWidth="1"/>
    <col min="4865" max="4865" width="9.7109375" bestFit="1" customWidth="1"/>
    <col min="4866" max="4866" width="9.28515625" bestFit="1" customWidth="1"/>
    <col min="4867" max="4867" width="12.85546875" bestFit="1" customWidth="1"/>
    <col min="4868" max="4868" width="13.140625" bestFit="1" customWidth="1"/>
    <col min="4869" max="4869" width="0" hidden="1" customWidth="1"/>
    <col min="4870" max="4870" width="31.7109375" bestFit="1" customWidth="1"/>
    <col min="4871" max="4871" width="104.85546875" bestFit="1" customWidth="1"/>
    <col min="4872" max="4872" width="18" bestFit="1" customWidth="1"/>
    <col min="4873" max="4873" width="18.7109375" bestFit="1" customWidth="1"/>
    <col min="5116" max="5116" width="13.28515625" bestFit="1" customWidth="1"/>
    <col min="5117" max="5118" width="0" hidden="1" customWidth="1"/>
    <col min="5119" max="5119" width="61.140625" bestFit="1" customWidth="1"/>
    <col min="5120" max="5120" width="15.42578125" bestFit="1" customWidth="1"/>
    <col min="5121" max="5121" width="9.7109375" bestFit="1" customWidth="1"/>
    <col min="5122" max="5122" width="9.28515625" bestFit="1" customWidth="1"/>
    <col min="5123" max="5123" width="12.85546875" bestFit="1" customWidth="1"/>
    <col min="5124" max="5124" width="13.140625" bestFit="1" customWidth="1"/>
    <col min="5125" max="5125" width="0" hidden="1" customWidth="1"/>
    <col min="5126" max="5126" width="31.7109375" bestFit="1" customWidth="1"/>
    <col min="5127" max="5127" width="104.85546875" bestFit="1" customWidth="1"/>
    <col min="5128" max="5128" width="18" bestFit="1" customWidth="1"/>
    <col min="5129" max="5129" width="18.7109375" bestFit="1" customWidth="1"/>
    <col min="5372" max="5372" width="13.28515625" bestFit="1" customWidth="1"/>
    <col min="5373" max="5374" width="0" hidden="1" customWidth="1"/>
    <col min="5375" max="5375" width="61.140625" bestFit="1" customWidth="1"/>
    <col min="5376" max="5376" width="15.42578125" bestFit="1" customWidth="1"/>
    <col min="5377" max="5377" width="9.7109375" bestFit="1" customWidth="1"/>
    <col min="5378" max="5378" width="9.28515625" bestFit="1" customWidth="1"/>
    <col min="5379" max="5379" width="12.85546875" bestFit="1" customWidth="1"/>
    <col min="5380" max="5380" width="13.140625" bestFit="1" customWidth="1"/>
    <col min="5381" max="5381" width="0" hidden="1" customWidth="1"/>
    <col min="5382" max="5382" width="31.7109375" bestFit="1" customWidth="1"/>
    <col min="5383" max="5383" width="104.85546875" bestFit="1" customWidth="1"/>
    <col min="5384" max="5384" width="18" bestFit="1" customWidth="1"/>
    <col min="5385" max="5385" width="18.7109375" bestFit="1" customWidth="1"/>
    <col min="5628" max="5628" width="13.28515625" bestFit="1" customWidth="1"/>
    <col min="5629" max="5630" width="0" hidden="1" customWidth="1"/>
    <col min="5631" max="5631" width="61.140625" bestFit="1" customWidth="1"/>
    <col min="5632" max="5632" width="15.42578125" bestFit="1" customWidth="1"/>
    <col min="5633" max="5633" width="9.7109375" bestFit="1" customWidth="1"/>
    <col min="5634" max="5634" width="9.28515625" bestFit="1" customWidth="1"/>
    <col min="5635" max="5635" width="12.85546875" bestFit="1" customWidth="1"/>
    <col min="5636" max="5636" width="13.140625" bestFit="1" customWidth="1"/>
    <col min="5637" max="5637" width="0" hidden="1" customWidth="1"/>
    <col min="5638" max="5638" width="31.7109375" bestFit="1" customWidth="1"/>
    <col min="5639" max="5639" width="104.85546875" bestFit="1" customWidth="1"/>
    <col min="5640" max="5640" width="18" bestFit="1" customWidth="1"/>
    <col min="5641" max="5641" width="18.7109375" bestFit="1" customWidth="1"/>
    <col min="5884" max="5884" width="13.28515625" bestFit="1" customWidth="1"/>
    <col min="5885" max="5886" width="0" hidden="1" customWidth="1"/>
    <col min="5887" max="5887" width="61.140625" bestFit="1" customWidth="1"/>
    <col min="5888" max="5888" width="15.42578125" bestFit="1" customWidth="1"/>
    <col min="5889" max="5889" width="9.7109375" bestFit="1" customWidth="1"/>
    <col min="5890" max="5890" width="9.28515625" bestFit="1" customWidth="1"/>
    <col min="5891" max="5891" width="12.85546875" bestFit="1" customWidth="1"/>
    <col min="5892" max="5892" width="13.140625" bestFit="1" customWidth="1"/>
    <col min="5893" max="5893" width="0" hidden="1" customWidth="1"/>
    <col min="5894" max="5894" width="31.7109375" bestFit="1" customWidth="1"/>
    <col min="5895" max="5895" width="104.85546875" bestFit="1" customWidth="1"/>
    <col min="5896" max="5896" width="18" bestFit="1" customWidth="1"/>
    <col min="5897" max="5897" width="18.7109375" bestFit="1" customWidth="1"/>
    <col min="6140" max="6140" width="13.28515625" bestFit="1" customWidth="1"/>
    <col min="6141" max="6142" width="0" hidden="1" customWidth="1"/>
    <col min="6143" max="6143" width="61.140625" bestFit="1" customWidth="1"/>
    <col min="6144" max="6144" width="15.42578125" bestFit="1" customWidth="1"/>
    <col min="6145" max="6145" width="9.7109375" bestFit="1" customWidth="1"/>
    <col min="6146" max="6146" width="9.28515625" bestFit="1" customWidth="1"/>
    <col min="6147" max="6147" width="12.85546875" bestFit="1" customWidth="1"/>
    <col min="6148" max="6148" width="13.140625" bestFit="1" customWidth="1"/>
    <col min="6149" max="6149" width="0" hidden="1" customWidth="1"/>
    <col min="6150" max="6150" width="31.7109375" bestFit="1" customWidth="1"/>
    <col min="6151" max="6151" width="104.85546875" bestFit="1" customWidth="1"/>
    <col min="6152" max="6152" width="18" bestFit="1" customWidth="1"/>
    <col min="6153" max="6153" width="18.7109375" bestFit="1" customWidth="1"/>
    <col min="6396" max="6396" width="13.28515625" bestFit="1" customWidth="1"/>
    <col min="6397" max="6398" width="0" hidden="1" customWidth="1"/>
    <col min="6399" max="6399" width="61.140625" bestFit="1" customWidth="1"/>
    <col min="6400" max="6400" width="15.42578125" bestFit="1" customWidth="1"/>
    <col min="6401" max="6401" width="9.7109375" bestFit="1" customWidth="1"/>
    <col min="6402" max="6402" width="9.28515625" bestFit="1" customWidth="1"/>
    <col min="6403" max="6403" width="12.85546875" bestFit="1" customWidth="1"/>
    <col min="6404" max="6404" width="13.140625" bestFit="1" customWidth="1"/>
    <col min="6405" max="6405" width="0" hidden="1" customWidth="1"/>
    <col min="6406" max="6406" width="31.7109375" bestFit="1" customWidth="1"/>
    <col min="6407" max="6407" width="104.85546875" bestFit="1" customWidth="1"/>
    <col min="6408" max="6408" width="18" bestFit="1" customWidth="1"/>
    <col min="6409" max="6409" width="18.7109375" bestFit="1" customWidth="1"/>
    <col min="6652" max="6652" width="13.28515625" bestFit="1" customWidth="1"/>
    <col min="6653" max="6654" width="0" hidden="1" customWidth="1"/>
    <col min="6655" max="6655" width="61.140625" bestFit="1" customWidth="1"/>
    <col min="6656" max="6656" width="15.42578125" bestFit="1" customWidth="1"/>
    <col min="6657" max="6657" width="9.7109375" bestFit="1" customWidth="1"/>
    <col min="6658" max="6658" width="9.28515625" bestFit="1" customWidth="1"/>
    <col min="6659" max="6659" width="12.85546875" bestFit="1" customWidth="1"/>
    <col min="6660" max="6660" width="13.140625" bestFit="1" customWidth="1"/>
    <col min="6661" max="6661" width="0" hidden="1" customWidth="1"/>
    <col min="6662" max="6662" width="31.7109375" bestFit="1" customWidth="1"/>
    <col min="6663" max="6663" width="104.85546875" bestFit="1" customWidth="1"/>
    <col min="6664" max="6664" width="18" bestFit="1" customWidth="1"/>
    <col min="6665" max="6665" width="18.7109375" bestFit="1" customWidth="1"/>
    <col min="6908" max="6908" width="13.28515625" bestFit="1" customWidth="1"/>
    <col min="6909" max="6910" width="0" hidden="1" customWidth="1"/>
    <col min="6911" max="6911" width="61.140625" bestFit="1" customWidth="1"/>
    <col min="6912" max="6912" width="15.42578125" bestFit="1" customWidth="1"/>
    <col min="6913" max="6913" width="9.7109375" bestFit="1" customWidth="1"/>
    <col min="6914" max="6914" width="9.28515625" bestFit="1" customWidth="1"/>
    <col min="6915" max="6915" width="12.85546875" bestFit="1" customWidth="1"/>
    <col min="6916" max="6916" width="13.140625" bestFit="1" customWidth="1"/>
    <col min="6917" max="6917" width="0" hidden="1" customWidth="1"/>
    <col min="6918" max="6918" width="31.7109375" bestFit="1" customWidth="1"/>
    <col min="6919" max="6919" width="104.85546875" bestFit="1" customWidth="1"/>
    <col min="6920" max="6920" width="18" bestFit="1" customWidth="1"/>
    <col min="6921" max="6921" width="18.7109375" bestFit="1" customWidth="1"/>
    <col min="7164" max="7164" width="13.28515625" bestFit="1" customWidth="1"/>
    <col min="7165" max="7166" width="0" hidden="1" customWidth="1"/>
    <col min="7167" max="7167" width="61.140625" bestFit="1" customWidth="1"/>
    <col min="7168" max="7168" width="15.42578125" bestFit="1" customWidth="1"/>
    <col min="7169" max="7169" width="9.7109375" bestFit="1" customWidth="1"/>
    <col min="7170" max="7170" width="9.28515625" bestFit="1" customWidth="1"/>
    <col min="7171" max="7171" width="12.85546875" bestFit="1" customWidth="1"/>
    <col min="7172" max="7172" width="13.140625" bestFit="1" customWidth="1"/>
    <col min="7173" max="7173" width="0" hidden="1" customWidth="1"/>
    <col min="7174" max="7174" width="31.7109375" bestFit="1" customWidth="1"/>
    <col min="7175" max="7175" width="104.85546875" bestFit="1" customWidth="1"/>
    <col min="7176" max="7176" width="18" bestFit="1" customWidth="1"/>
    <col min="7177" max="7177" width="18.7109375" bestFit="1" customWidth="1"/>
    <col min="7420" max="7420" width="13.28515625" bestFit="1" customWidth="1"/>
    <col min="7421" max="7422" width="0" hidden="1" customWidth="1"/>
    <col min="7423" max="7423" width="61.140625" bestFit="1" customWidth="1"/>
    <col min="7424" max="7424" width="15.42578125" bestFit="1" customWidth="1"/>
    <col min="7425" max="7425" width="9.7109375" bestFit="1" customWidth="1"/>
    <col min="7426" max="7426" width="9.28515625" bestFit="1" customWidth="1"/>
    <col min="7427" max="7427" width="12.85546875" bestFit="1" customWidth="1"/>
    <col min="7428" max="7428" width="13.140625" bestFit="1" customWidth="1"/>
    <col min="7429" max="7429" width="0" hidden="1" customWidth="1"/>
    <col min="7430" max="7430" width="31.7109375" bestFit="1" customWidth="1"/>
    <col min="7431" max="7431" width="104.85546875" bestFit="1" customWidth="1"/>
    <col min="7432" max="7432" width="18" bestFit="1" customWidth="1"/>
    <col min="7433" max="7433" width="18.7109375" bestFit="1" customWidth="1"/>
    <col min="7676" max="7676" width="13.28515625" bestFit="1" customWidth="1"/>
    <col min="7677" max="7678" width="0" hidden="1" customWidth="1"/>
    <col min="7679" max="7679" width="61.140625" bestFit="1" customWidth="1"/>
    <col min="7680" max="7680" width="15.42578125" bestFit="1" customWidth="1"/>
    <col min="7681" max="7681" width="9.7109375" bestFit="1" customWidth="1"/>
    <col min="7682" max="7682" width="9.28515625" bestFit="1" customWidth="1"/>
    <col min="7683" max="7683" width="12.85546875" bestFit="1" customWidth="1"/>
    <col min="7684" max="7684" width="13.140625" bestFit="1" customWidth="1"/>
    <col min="7685" max="7685" width="0" hidden="1" customWidth="1"/>
    <col min="7686" max="7686" width="31.7109375" bestFit="1" customWidth="1"/>
    <col min="7687" max="7687" width="104.85546875" bestFit="1" customWidth="1"/>
    <col min="7688" max="7688" width="18" bestFit="1" customWidth="1"/>
    <col min="7689" max="7689" width="18.7109375" bestFit="1" customWidth="1"/>
    <col min="7932" max="7932" width="13.28515625" bestFit="1" customWidth="1"/>
    <col min="7933" max="7934" width="0" hidden="1" customWidth="1"/>
    <col min="7935" max="7935" width="61.140625" bestFit="1" customWidth="1"/>
    <col min="7936" max="7936" width="15.42578125" bestFit="1" customWidth="1"/>
    <col min="7937" max="7937" width="9.7109375" bestFit="1" customWidth="1"/>
    <col min="7938" max="7938" width="9.28515625" bestFit="1" customWidth="1"/>
    <col min="7939" max="7939" width="12.85546875" bestFit="1" customWidth="1"/>
    <col min="7940" max="7940" width="13.140625" bestFit="1" customWidth="1"/>
    <col min="7941" max="7941" width="0" hidden="1" customWidth="1"/>
    <col min="7942" max="7942" width="31.7109375" bestFit="1" customWidth="1"/>
    <col min="7943" max="7943" width="104.85546875" bestFit="1" customWidth="1"/>
    <col min="7944" max="7944" width="18" bestFit="1" customWidth="1"/>
    <col min="7945" max="7945" width="18.7109375" bestFit="1" customWidth="1"/>
    <col min="8188" max="8188" width="13.28515625" bestFit="1" customWidth="1"/>
    <col min="8189" max="8190" width="0" hidden="1" customWidth="1"/>
    <col min="8191" max="8191" width="61.140625" bestFit="1" customWidth="1"/>
    <col min="8192" max="8192" width="15.42578125" bestFit="1" customWidth="1"/>
    <col min="8193" max="8193" width="9.7109375" bestFit="1" customWidth="1"/>
    <col min="8194" max="8194" width="9.28515625" bestFit="1" customWidth="1"/>
    <col min="8195" max="8195" width="12.85546875" bestFit="1" customWidth="1"/>
    <col min="8196" max="8196" width="13.140625" bestFit="1" customWidth="1"/>
    <col min="8197" max="8197" width="0" hidden="1" customWidth="1"/>
    <col min="8198" max="8198" width="31.7109375" bestFit="1" customWidth="1"/>
    <col min="8199" max="8199" width="104.85546875" bestFit="1" customWidth="1"/>
    <col min="8200" max="8200" width="18" bestFit="1" customWidth="1"/>
    <col min="8201" max="8201" width="18.7109375" bestFit="1" customWidth="1"/>
    <col min="8444" max="8444" width="13.28515625" bestFit="1" customWidth="1"/>
    <col min="8445" max="8446" width="0" hidden="1" customWidth="1"/>
    <col min="8447" max="8447" width="61.140625" bestFit="1" customWidth="1"/>
    <col min="8448" max="8448" width="15.42578125" bestFit="1" customWidth="1"/>
    <col min="8449" max="8449" width="9.7109375" bestFit="1" customWidth="1"/>
    <col min="8450" max="8450" width="9.28515625" bestFit="1" customWidth="1"/>
    <col min="8451" max="8451" width="12.85546875" bestFit="1" customWidth="1"/>
    <col min="8452" max="8452" width="13.140625" bestFit="1" customWidth="1"/>
    <col min="8453" max="8453" width="0" hidden="1" customWidth="1"/>
    <col min="8454" max="8454" width="31.7109375" bestFit="1" customWidth="1"/>
    <col min="8455" max="8455" width="104.85546875" bestFit="1" customWidth="1"/>
    <col min="8456" max="8456" width="18" bestFit="1" customWidth="1"/>
    <col min="8457" max="8457" width="18.7109375" bestFit="1" customWidth="1"/>
    <col min="8700" max="8700" width="13.28515625" bestFit="1" customWidth="1"/>
    <col min="8701" max="8702" width="0" hidden="1" customWidth="1"/>
    <col min="8703" max="8703" width="61.140625" bestFit="1" customWidth="1"/>
    <col min="8704" max="8704" width="15.42578125" bestFit="1" customWidth="1"/>
    <col min="8705" max="8705" width="9.7109375" bestFit="1" customWidth="1"/>
    <col min="8706" max="8706" width="9.28515625" bestFit="1" customWidth="1"/>
    <col min="8707" max="8707" width="12.85546875" bestFit="1" customWidth="1"/>
    <col min="8708" max="8708" width="13.140625" bestFit="1" customWidth="1"/>
    <col min="8709" max="8709" width="0" hidden="1" customWidth="1"/>
    <col min="8710" max="8710" width="31.7109375" bestFit="1" customWidth="1"/>
    <col min="8711" max="8711" width="104.85546875" bestFit="1" customWidth="1"/>
    <col min="8712" max="8712" width="18" bestFit="1" customWidth="1"/>
    <col min="8713" max="8713" width="18.7109375" bestFit="1" customWidth="1"/>
    <col min="8956" max="8956" width="13.28515625" bestFit="1" customWidth="1"/>
    <col min="8957" max="8958" width="0" hidden="1" customWidth="1"/>
    <col min="8959" max="8959" width="61.140625" bestFit="1" customWidth="1"/>
    <col min="8960" max="8960" width="15.42578125" bestFit="1" customWidth="1"/>
    <col min="8961" max="8961" width="9.7109375" bestFit="1" customWidth="1"/>
    <col min="8962" max="8962" width="9.28515625" bestFit="1" customWidth="1"/>
    <col min="8963" max="8963" width="12.85546875" bestFit="1" customWidth="1"/>
    <col min="8964" max="8964" width="13.140625" bestFit="1" customWidth="1"/>
    <col min="8965" max="8965" width="0" hidden="1" customWidth="1"/>
    <col min="8966" max="8966" width="31.7109375" bestFit="1" customWidth="1"/>
    <col min="8967" max="8967" width="104.85546875" bestFit="1" customWidth="1"/>
    <col min="8968" max="8968" width="18" bestFit="1" customWidth="1"/>
    <col min="8969" max="8969" width="18.7109375" bestFit="1" customWidth="1"/>
    <col min="9212" max="9212" width="13.28515625" bestFit="1" customWidth="1"/>
    <col min="9213" max="9214" width="0" hidden="1" customWidth="1"/>
    <col min="9215" max="9215" width="61.140625" bestFit="1" customWidth="1"/>
    <col min="9216" max="9216" width="15.42578125" bestFit="1" customWidth="1"/>
    <col min="9217" max="9217" width="9.7109375" bestFit="1" customWidth="1"/>
    <col min="9218" max="9218" width="9.28515625" bestFit="1" customWidth="1"/>
    <col min="9219" max="9219" width="12.85546875" bestFit="1" customWidth="1"/>
    <col min="9220" max="9220" width="13.140625" bestFit="1" customWidth="1"/>
    <col min="9221" max="9221" width="0" hidden="1" customWidth="1"/>
    <col min="9222" max="9222" width="31.7109375" bestFit="1" customWidth="1"/>
    <col min="9223" max="9223" width="104.85546875" bestFit="1" customWidth="1"/>
    <col min="9224" max="9224" width="18" bestFit="1" customWidth="1"/>
    <col min="9225" max="9225" width="18.7109375" bestFit="1" customWidth="1"/>
    <col min="9468" max="9468" width="13.28515625" bestFit="1" customWidth="1"/>
    <col min="9469" max="9470" width="0" hidden="1" customWidth="1"/>
    <col min="9471" max="9471" width="61.140625" bestFit="1" customWidth="1"/>
    <col min="9472" max="9472" width="15.42578125" bestFit="1" customWidth="1"/>
    <col min="9473" max="9473" width="9.7109375" bestFit="1" customWidth="1"/>
    <col min="9474" max="9474" width="9.28515625" bestFit="1" customWidth="1"/>
    <col min="9475" max="9475" width="12.85546875" bestFit="1" customWidth="1"/>
    <col min="9476" max="9476" width="13.140625" bestFit="1" customWidth="1"/>
    <col min="9477" max="9477" width="0" hidden="1" customWidth="1"/>
    <col min="9478" max="9478" width="31.7109375" bestFit="1" customWidth="1"/>
    <col min="9479" max="9479" width="104.85546875" bestFit="1" customWidth="1"/>
    <col min="9480" max="9480" width="18" bestFit="1" customWidth="1"/>
    <col min="9481" max="9481" width="18.7109375" bestFit="1" customWidth="1"/>
    <col min="9724" max="9724" width="13.28515625" bestFit="1" customWidth="1"/>
    <col min="9725" max="9726" width="0" hidden="1" customWidth="1"/>
    <col min="9727" max="9727" width="61.140625" bestFit="1" customWidth="1"/>
    <col min="9728" max="9728" width="15.42578125" bestFit="1" customWidth="1"/>
    <col min="9729" max="9729" width="9.7109375" bestFit="1" customWidth="1"/>
    <col min="9730" max="9730" width="9.28515625" bestFit="1" customWidth="1"/>
    <col min="9731" max="9731" width="12.85546875" bestFit="1" customWidth="1"/>
    <col min="9732" max="9732" width="13.140625" bestFit="1" customWidth="1"/>
    <col min="9733" max="9733" width="0" hidden="1" customWidth="1"/>
    <col min="9734" max="9734" width="31.7109375" bestFit="1" customWidth="1"/>
    <col min="9735" max="9735" width="104.85546875" bestFit="1" customWidth="1"/>
    <col min="9736" max="9736" width="18" bestFit="1" customWidth="1"/>
    <col min="9737" max="9737" width="18.7109375" bestFit="1" customWidth="1"/>
    <col min="9980" max="9980" width="13.28515625" bestFit="1" customWidth="1"/>
    <col min="9981" max="9982" width="0" hidden="1" customWidth="1"/>
    <col min="9983" max="9983" width="61.140625" bestFit="1" customWidth="1"/>
    <col min="9984" max="9984" width="15.42578125" bestFit="1" customWidth="1"/>
    <col min="9985" max="9985" width="9.7109375" bestFit="1" customWidth="1"/>
    <col min="9986" max="9986" width="9.28515625" bestFit="1" customWidth="1"/>
    <col min="9987" max="9987" width="12.85546875" bestFit="1" customWidth="1"/>
    <col min="9988" max="9988" width="13.140625" bestFit="1" customWidth="1"/>
    <col min="9989" max="9989" width="0" hidden="1" customWidth="1"/>
    <col min="9990" max="9990" width="31.7109375" bestFit="1" customWidth="1"/>
    <col min="9991" max="9991" width="104.85546875" bestFit="1" customWidth="1"/>
    <col min="9992" max="9992" width="18" bestFit="1" customWidth="1"/>
    <col min="9993" max="9993" width="18.7109375" bestFit="1" customWidth="1"/>
    <col min="10236" max="10236" width="13.28515625" bestFit="1" customWidth="1"/>
    <col min="10237" max="10238" width="0" hidden="1" customWidth="1"/>
    <col min="10239" max="10239" width="61.140625" bestFit="1" customWidth="1"/>
    <col min="10240" max="10240" width="15.42578125" bestFit="1" customWidth="1"/>
    <col min="10241" max="10241" width="9.7109375" bestFit="1" customWidth="1"/>
    <col min="10242" max="10242" width="9.28515625" bestFit="1" customWidth="1"/>
    <col min="10243" max="10243" width="12.85546875" bestFit="1" customWidth="1"/>
    <col min="10244" max="10244" width="13.140625" bestFit="1" customWidth="1"/>
    <col min="10245" max="10245" width="0" hidden="1" customWidth="1"/>
    <col min="10246" max="10246" width="31.7109375" bestFit="1" customWidth="1"/>
    <col min="10247" max="10247" width="104.85546875" bestFit="1" customWidth="1"/>
    <col min="10248" max="10248" width="18" bestFit="1" customWidth="1"/>
    <col min="10249" max="10249" width="18.7109375" bestFit="1" customWidth="1"/>
    <col min="10492" max="10492" width="13.28515625" bestFit="1" customWidth="1"/>
    <col min="10493" max="10494" width="0" hidden="1" customWidth="1"/>
    <col min="10495" max="10495" width="61.140625" bestFit="1" customWidth="1"/>
    <col min="10496" max="10496" width="15.42578125" bestFit="1" customWidth="1"/>
    <col min="10497" max="10497" width="9.7109375" bestFit="1" customWidth="1"/>
    <col min="10498" max="10498" width="9.28515625" bestFit="1" customWidth="1"/>
    <col min="10499" max="10499" width="12.85546875" bestFit="1" customWidth="1"/>
    <col min="10500" max="10500" width="13.140625" bestFit="1" customWidth="1"/>
    <col min="10501" max="10501" width="0" hidden="1" customWidth="1"/>
    <col min="10502" max="10502" width="31.7109375" bestFit="1" customWidth="1"/>
    <col min="10503" max="10503" width="104.85546875" bestFit="1" customWidth="1"/>
    <col min="10504" max="10504" width="18" bestFit="1" customWidth="1"/>
    <col min="10505" max="10505" width="18.7109375" bestFit="1" customWidth="1"/>
    <col min="10748" max="10748" width="13.28515625" bestFit="1" customWidth="1"/>
    <col min="10749" max="10750" width="0" hidden="1" customWidth="1"/>
    <col min="10751" max="10751" width="61.140625" bestFit="1" customWidth="1"/>
    <col min="10752" max="10752" width="15.42578125" bestFit="1" customWidth="1"/>
    <col min="10753" max="10753" width="9.7109375" bestFit="1" customWidth="1"/>
    <col min="10754" max="10754" width="9.28515625" bestFit="1" customWidth="1"/>
    <col min="10755" max="10755" width="12.85546875" bestFit="1" customWidth="1"/>
    <col min="10756" max="10756" width="13.140625" bestFit="1" customWidth="1"/>
    <col min="10757" max="10757" width="0" hidden="1" customWidth="1"/>
    <col min="10758" max="10758" width="31.7109375" bestFit="1" customWidth="1"/>
    <col min="10759" max="10759" width="104.85546875" bestFit="1" customWidth="1"/>
    <col min="10760" max="10760" width="18" bestFit="1" customWidth="1"/>
    <col min="10761" max="10761" width="18.7109375" bestFit="1" customWidth="1"/>
    <col min="11004" max="11004" width="13.28515625" bestFit="1" customWidth="1"/>
    <col min="11005" max="11006" width="0" hidden="1" customWidth="1"/>
    <col min="11007" max="11007" width="61.140625" bestFit="1" customWidth="1"/>
    <col min="11008" max="11008" width="15.42578125" bestFit="1" customWidth="1"/>
    <col min="11009" max="11009" width="9.7109375" bestFit="1" customWidth="1"/>
    <col min="11010" max="11010" width="9.28515625" bestFit="1" customWidth="1"/>
    <col min="11011" max="11011" width="12.85546875" bestFit="1" customWidth="1"/>
    <col min="11012" max="11012" width="13.140625" bestFit="1" customWidth="1"/>
    <col min="11013" max="11013" width="0" hidden="1" customWidth="1"/>
    <col min="11014" max="11014" width="31.7109375" bestFit="1" customWidth="1"/>
    <col min="11015" max="11015" width="104.85546875" bestFit="1" customWidth="1"/>
    <col min="11016" max="11016" width="18" bestFit="1" customWidth="1"/>
    <col min="11017" max="11017" width="18.7109375" bestFit="1" customWidth="1"/>
    <col min="11260" max="11260" width="13.28515625" bestFit="1" customWidth="1"/>
    <col min="11261" max="11262" width="0" hidden="1" customWidth="1"/>
    <col min="11263" max="11263" width="61.140625" bestFit="1" customWidth="1"/>
    <col min="11264" max="11264" width="15.42578125" bestFit="1" customWidth="1"/>
    <col min="11265" max="11265" width="9.7109375" bestFit="1" customWidth="1"/>
    <col min="11266" max="11266" width="9.28515625" bestFit="1" customWidth="1"/>
    <col min="11267" max="11267" width="12.85546875" bestFit="1" customWidth="1"/>
    <col min="11268" max="11268" width="13.140625" bestFit="1" customWidth="1"/>
    <col min="11269" max="11269" width="0" hidden="1" customWidth="1"/>
    <col min="11270" max="11270" width="31.7109375" bestFit="1" customWidth="1"/>
    <col min="11271" max="11271" width="104.85546875" bestFit="1" customWidth="1"/>
    <col min="11272" max="11272" width="18" bestFit="1" customWidth="1"/>
    <col min="11273" max="11273" width="18.7109375" bestFit="1" customWidth="1"/>
    <col min="11516" max="11516" width="13.28515625" bestFit="1" customWidth="1"/>
    <col min="11517" max="11518" width="0" hidden="1" customWidth="1"/>
    <col min="11519" max="11519" width="61.140625" bestFit="1" customWidth="1"/>
    <col min="11520" max="11520" width="15.42578125" bestFit="1" customWidth="1"/>
    <col min="11521" max="11521" width="9.7109375" bestFit="1" customWidth="1"/>
    <col min="11522" max="11522" width="9.28515625" bestFit="1" customWidth="1"/>
    <col min="11523" max="11523" width="12.85546875" bestFit="1" customWidth="1"/>
    <col min="11524" max="11524" width="13.140625" bestFit="1" customWidth="1"/>
    <col min="11525" max="11525" width="0" hidden="1" customWidth="1"/>
    <col min="11526" max="11526" width="31.7109375" bestFit="1" customWidth="1"/>
    <col min="11527" max="11527" width="104.85546875" bestFit="1" customWidth="1"/>
    <col min="11528" max="11528" width="18" bestFit="1" customWidth="1"/>
    <col min="11529" max="11529" width="18.7109375" bestFit="1" customWidth="1"/>
    <col min="11772" max="11772" width="13.28515625" bestFit="1" customWidth="1"/>
    <col min="11773" max="11774" width="0" hidden="1" customWidth="1"/>
    <col min="11775" max="11775" width="61.140625" bestFit="1" customWidth="1"/>
    <col min="11776" max="11776" width="15.42578125" bestFit="1" customWidth="1"/>
    <col min="11777" max="11777" width="9.7109375" bestFit="1" customWidth="1"/>
    <col min="11778" max="11778" width="9.28515625" bestFit="1" customWidth="1"/>
    <col min="11779" max="11779" width="12.85546875" bestFit="1" customWidth="1"/>
    <col min="11780" max="11780" width="13.140625" bestFit="1" customWidth="1"/>
    <col min="11781" max="11781" width="0" hidden="1" customWidth="1"/>
    <col min="11782" max="11782" width="31.7109375" bestFit="1" customWidth="1"/>
    <col min="11783" max="11783" width="104.85546875" bestFit="1" customWidth="1"/>
    <col min="11784" max="11784" width="18" bestFit="1" customWidth="1"/>
    <col min="11785" max="11785" width="18.7109375" bestFit="1" customWidth="1"/>
    <col min="12028" max="12028" width="13.28515625" bestFit="1" customWidth="1"/>
    <col min="12029" max="12030" width="0" hidden="1" customWidth="1"/>
    <col min="12031" max="12031" width="61.140625" bestFit="1" customWidth="1"/>
    <col min="12032" max="12032" width="15.42578125" bestFit="1" customWidth="1"/>
    <col min="12033" max="12033" width="9.7109375" bestFit="1" customWidth="1"/>
    <col min="12034" max="12034" width="9.28515625" bestFit="1" customWidth="1"/>
    <col min="12035" max="12035" width="12.85546875" bestFit="1" customWidth="1"/>
    <col min="12036" max="12036" width="13.140625" bestFit="1" customWidth="1"/>
    <col min="12037" max="12037" width="0" hidden="1" customWidth="1"/>
    <col min="12038" max="12038" width="31.7109375" bestFit="1" customWidth="1"/>
    <col min="12039" max="12039" width="104.85546875" bestFit="1" customWidth="1"/>
    <col min="12040" max="12040" width="18" bestFit="1" customWidth="1"/>
    <col min="12041" max="12041" width="18.7109375" bestFit="1" customWidth="1"/>
    <col min="12284" max="12284" width="13.28515625" bestFit="1" customWidth="1"/>
    <col min="12285" max="12286" width="0" hidden="1" customWidth="1"/>
    <col min="12287" max="12287" width="61.140625" bestFit="1" customWidth="1"/>
    <col min="12288" max="12288" width="15.42578125" bestFit="1" customWidth="1"/>
    <col min="12289" max="12289" width="9.7109375" bestFit="1" customWidth="1"/>
    <col min="12290" max="12290" width="9.28515625" bestFit="1" customWidth="1"/>
    <col min="12291" max="12291" width="12.85546875" bestFit="1" customWidth="1"/>
    <col min="12292" max="12292" width="13.140625" bestFit="1" customWidth="1"/>
    <col min="12293" max="12293" width="0" hidden="1" customWidth="1"/>
    <col min="12294" max="12294" width="31.7109375" bestFit="1" customWidth="1"/>
    <col min="12295" max="12295" width="104.85546875" bestFit="1" customWidth="1"/>
    <col min="12296" max="12296" width="18" bestFit="1" customWidth="1"/>
    <col min="12297" max="12297" width="18.7109375" bestFit="1" customWidth="1"/>
    <col min="12540" max="12540" width="13.28515625" bestFit="1" customWidth="1"/>
    <col min="12541" max="12542" width="0" hidden="1" customWidth="1"/>
    <col min="12543" max="12543" width="61.140625" bestFit="1" customWidth="1"/>
    <col min="12544" max="12544" width="15.42578125" bestFit="1" customWidth="1"/>
    <col min="12545" max="12545" width="9.7109375" bestFit="1" customWidth="1"/>
    <col min="12546" max="12546" width="9.28515625" bestFit="1" customWidth="1"/>
    <col min="12547" max="12547" width="12.85546875" bestFit="1" customWidth="1"/>
    <col min="12548" max="12548" width="13.140625" bestFit="1" customWidth="1"/>
    <col min="12549" max="12549" width="0" hidden="1" customWidth="1"/>
    <col min="12550" max="12550" width="31.7109375" bestFit="1" customWidth="1"/>
    <col min="12551" max="12551" width="104.85546875" bestFit="1" customWidth="1"/>
    <col min="12552" max="12552" width="18" bestFit="1" customWidth="1"/>
    <col min="12553" max="12553" width="18.7109375" bestFit="1" customWidth="1"/>
    <col min="12796" max="12796" width="13.28515625" bestFit="1" customWidth="1"/>
    <col min="12797" max="12798" width="0" hidden="1" customWidth="1"/>
    <col min="12799" max="12799" width="61.140625" bestFit="1" customWidth="1"/>
    <col min="12800" max="12800" width="15.42578125" bestFit="1" customWidth="1"/>
    <col min="12801" max="12801" width="9.7109375" bestFit="1" customWidth="1"/>
    <col min="12802" max="12802" width="9.28515625" bestFit="1" customWidth="1"/>
    <col min="12803" max="12803" width="12.85546875" bestFit="1" customWidth="1"/>
    <col min="12804" max="12804" width="13.140625" bestFit="1" customWidth="1"/>
    <col min="12805" max="12805" width="0" hidden="1" customWidth="1"/>
    <col min="12806" max="12806" width="31.7109375" bestFit="1" customWidth="1"/>
    <col min="12807" max="12807" width="104.85546875" bestFit="1" customWidth="1"/>
    <col min="12808" max="12808" width="18" bestFit="1" customWidth="1"/>
    <col min="12809" max="12809" width="18.7109375" bestFit="1" customWidth="1"/>
    <col min="13052" max="13052" width="13.28515625" bestFit="1" customWidth="1"/>
    <col min="13053" max="13054" width="0" hidden="1" customWidth="1"/>
    <col min="13055" max="13055" width="61.140625" bestFit="1" customWidth="1"/>
    <col min="13056" max="13056" width="15.42578125" bestFit="1" customWidth="1"/>
    <col min="13057" max="13057" width="9.7109375" bestFit="1" customWidth="1"/>
    <col min="13058" max="13058" width="9.28515625" bestFit="1" customWidth="1"/>
    <col min="13059" max="13059" width="12.85546875" bestFit="1" customWidth="1"/>
    <col min="13060" max="13060" width="13.140625" bestFit="1" customWidth="1"/>
    <col min="13061" max="13061" width="0" hidden="1" customWidth="1"/>
    <col min="13062" max="13062" width="31.7109375" bestFit="1" customWidth="1"/>
    <col min="13063" max="13063" width="104.85546875" bestFit="1" customWidth="1"/>
    <col min="13064" max="13064" width="18" bestFit="1" customWidth="1"/>
    <col min="13065" max="13065" width="18.7109375" bestFit="1" customWidth="1"/>
    <col min="13308" max="13308" width="13.28515625" bestFit="1" customWidth="1"/>
    <col min="13309" max="13310" width="0" hidden="1" customWidth="1"/>
    <col min="13311" max="13311" width="61.140625" bestFit="1" customWidth="1"/>
    <col min="13312" max="13312" width="15.42578125" bestFit="1" customWidth="1"/>
    <col min="13313" max="13313" width="9.7109375" bestFit="1" customWidth="1"/>
    <col min="13314" max="13314" width="9.28515625" bestFit="1" customWidth="1"/>
    <col min="13315" max="13315" width="12.85546875" bestFit="1" customWidth="1"/>
    <col min="13316" max="13316" width="13.140625" bestFit="1" customWidth="1"/>
    <col min="13317" max="13317" width="0" hidden="1" customWidth="1"/>
    <col min="13318" max="13318" width="31.7109375" bestFit="1" customWidth="1"/>
    <col min="13319" max="13319" width="104.85546875" bestFit="1" customWidth="1"/>
    <col min="13320" max="13320" width="18" bestFit="1" customWidth="1"/>
    <col min="13321" max="13321" width="18.7109375" bestFit="1" customWidth="1"/>
    <col min="13564" max="13564" width="13.28515625" bestFit="1" customWidth="1"/>
    <col min="13565" max="13566" width="0" hidden="1" customWidth="1"/>
    <col min="13567" max="13567" width="61.140625" bestFit="1" customWidth="1"/>
    <col min="13568" max="13568" width="15.42578125" bestFit="1" customWidth="1"/>
    <col min="13569" max="13569" width="9.7109375" bestFit="1" customWidth="1"/>
    <col min="13570" max="13570" width="9.28515625" bestFit="1" customWidth="1"/>
    <col min="13571" max="13571" width="12.85546875" bestFit="1" customWidth="1"/>
    <col min="13572" max="13572" width="13.140625" bestFit="1" customWidth="1"/>
    <col min="13573" max="13573" width="0" hidden="1" customWidth="1"/>
    <col min="13574" max="13574" width="31.7109375" bestFit="1" customWidth="1"/>
    <col min="13575" max="13575" width="104.85546875" bestFit="1" customWidth="1"/>
    <col min="13576" max="13576" width="18" bestFit="1" customWidth="1"/>
    <col min="13577" max="13577" width="18.7109375" bestFit="1" customWidth="1"/>
    <col min="13820" max="13820" width="13.28515625" bestFit="1" customWidth="1"/>
    <col min="13821" max="13822" width="0" hidden="1" customWidth="1"/>
    <col min="13823" max="13823" width="61.140625" bestFit="1" customWidth="1"/>
    <col min="13824" max="13824" width="15.42578125" bestFit="1" customWidth="1"/>
    <col min="13825" max="13825" width="9.7109375" bestFit="1" customWidth="1"/>
    <col min="13826" max="13826" width="9.28515625" bestFit="1" customWidth="1"/>
    <col min="13827" max="13827" width="12.85546875" bestFit="1" customWidth="1"/>
    <col min="13828" max="13828" width="13.140625" bestFit="1" customWidth="1"/>
    <col min="13829" max="13829" width="0" hidden="1" customWidth="1"/>
    <col min="13830" max="13830" width="31.7109375" bestFit="1" customWidth="1"/>
    <col min="13831" max="13831" width="104.85546875" bestFit="1" customWidth="1"/>
    <col min="13832" max="13832" width="18" bestFit="1" customWidth="1"/>
    <col min="13833" max="13833" width="18.7109375" bestFit="1" customWidth="1"/>
    <col min="14076" max="14076" width="13.28515625" bestFit="1" customWidth="1"/>
    <col min="14077" max="14078" width="0" hidden="1" customWidth="1"/>
    <col min="14079" max="14079" width="61.140625" bestFit="1" customWidth="1"/>
    <col min="14080" max="14080" width="15.42578125" bestFit="1" customWidth="1"/>
    <col min="14081" max="14081" width="9.7109375" bestFit="1" customWidth="1"/>
    <col min="14082" max="14082" width="9.28515625" bestFit="1" customWidth="1"/>
    <col min="14083" max="14083" width="12.85546875" bestFit="1" customWidth="1"/>
    <col min="14084" max="14084" width="13.140625" bestFit="1" customWidth="1"/>
    <col min="14085" max="14085" width="0" hidden="1" customWidth="1"/>
    <col min="14086" max="14086" width="31.7109375" bestFit="1" customWidth="1"/>
    <col min="14087" max="14087" width="104.85546875" bestFit="1" customWidth="1"/>
    <col min="14088" max="14088" width="18" bestFit="1" customWidth="1"/>
    <col min="14089" max="14089" width="18.7109375" bestFit="1" customWidth="1"/>
    <col min="14332" max="14332" width="13.28515625" bestFit="1" customWidth="1"/>
    <col min="14333" max="14334" width="0" hidden="1" customWidth="1"/>
    <col min="14335" max="14335" width="61.140625" bestFit="1" customWidth="1"/>
    <col min="14336" max="14336" width="15.42578125" bestFit="1" customWidth="1"/>
    <col min="14337" max="14337" width="9.7109375" bestFit="1" customWidth="1"/>
    <col min="14338" max="14338" width="9.28515625" bestFit="1" customWidth="1"/>
    <col min="14339" max="14339" width="12.85546875" bestFit="1" customWidth="1"/>
    <col min="14340" max="14340" width="13.140625" bestFit="1" customWidth="1"/>
    <col min="14341" max="14341" width="0" hidden="1" customWidth="1"/>
    <col min="14342" max="14342" width="31.7109375" bestFit="1" customWidth="1"/>
    <col min="14343" max="14343" width="104.85546875" bestFit="1" customWidth="1"/>
    <col min="14344" max="14344" width="18" bestFit="1" customWidth="1"/>
    <col min="14345" max="14345" width="18.7109375" bestFit="1" customWidth="1"/>
    <col min="14588" max="14588" width="13.28515625" bestFit="1" customWidth="1"/>
    <col min="14589" max="14590" width="0" hidden="1" customWidth="1"/>
    <col min="14591" max="14591" width="61.140625" bestFit="1" customWidth="1"/>
    <col min="14592" max="14592" width="15.42578125" bestFit="1" customWidth="1"/>
    <col min="14593" max="14593" width="9.7109375" bestFit="1" customWidth="1"/>
    <col min="14594" max="14594" width="9.28515625" bestFit="1" customWidth="1"/>
    <col min="14595" max="14595" width="12.85546875" bestFit="1" customWidth="1"/>
    <col min="14596" max="14596" width="13.140625" bestFit="1" customWidth="1"/>
    <col min="14597" max="14597" width="0" hidden="1" customWidth="1"/>
    <col min="14598" max="14598" width="31.7109375" bestFit="1" customWidth="1"/>
    <col min="14599" max="14599" width="104.85546875" bestFit="1" customWidth="1"/>
    <col min="14600" max="14600" width="18" bestFit="1" customWidth="1"/>
    <col min="14601" max="14601" width="18.7109375" bestFit="1" customWidth="1"/>
    <col min="14844" max="14844" width="13.28515625" bestFit="1" customWidth="1"/>
    <col min="14845" max="14846" width="0" hidden="1" customWidth="1"/>
    <col min="14847" max="14847" width="61.140625" bestFit="1" customWidth="1"/>
    <col min="14848" max="14848" width="15.42578125" bestFit="1" customWidth="1"/>
    <col min="14849" max="14849" width="9.7109375" bestFit="1" customWidth="1"/>
    <col min="14850" max="14850" width="9.28515625" bestFit="1" customWidth="1"/>
    <col min="14851" max="14851" width="12.85546875" bestFit="1" customWidth="1"/>
    <col min="14852" max="14852" width="13.140625" bestFit="1" customWidth="1"/>
    <col min="14853" max="14853" width="0" hidden="1" customWidth="1"/>
    <col min="14854" max="14854" width="31.7109375" bestFit="1" customWidth="1"/>
    <col min="14855" max="14855" width="104.85546875" bestFit="1" customWidth="1"/>
    <col min="14856" max="14856" width="18" bestFit="1" customWidth="1"/>
    <col min="14857" max="14857" width="18.7109375" bestFit="1" customWidth="1"/>
    <col min="15100" max="15100" width="13.28515625" bestFit="1" customWidth="1"/>
    <col min="15101" max="15102" width="0" hidden="1" customWidth="1"/>
    <col min="15103" max="15103" width="61.140625" bestFit="1" customWidth="1"/>
    <col min="15104" max="15104" width="15.42578125" bestFit="1" customWidth="1"/>
    <col min="15105" max="15105" width="9.7109375" bestFit="1" customWidth="1"/>
    <col min="15106" max="15106" width="9.28515625" bestFit="1" customWidth="1"/>
    <col min="15107" max="15107" width="12.85546875" bestFit="1" customWidth="1"/>
    <col min="15108" max="15108" width="13.140625" bestFit="1" customWidth="1"/>
    <col min="15109" max="15109" width="0" hidden="1" customWidth="1"/>
    <col min="15110" max="15110" width="31.7109375" bestFit="1" customWidth="1"/>
    <col min="15111" max="15111" width="104.85546875" bestFit="1" customWidth="1"/>
    <col min="15112" max="15112" width="18" bestFit="1" customWidth="1"/>
    <col min="15113" max="15113" width="18.7109375" bestFit="1" customWidth="1"/>
    <col min="15356" max="15356" width="13.28515625" bestFit="1" customWidth="1"/>
    <col min="15357" max="15358" width="0" hidden="1" customWidth="1"/>
    <col min="15359" max="15359" width="61.140625" bestFit="1" customWidth="1"/>
    <col min="15360" max="15360" width="15.42578125" bestFit="1" customWidth="1"/>
    <col min="15361" max="15361" width="9.7109375" bestFit="1" customWidth="1"/>
    <col min="15362" max="15362" width="9.28515625" bestFit="1" customWidth="1"/>
    <col min="15363" max="15363" width="12.85546875" bestFit="1" customWidth="1"/>
    <col min="15364" max="15364" width="13.140625" bestFit="1" customWidth="1"/>
    <col min="15365" max="15365" width="0" hidden="1" customWidth="1"/>
    <col min="15366" max="15366" width="31.7109375" bestFit="1" customWidth="1"/>
    <col min="15367" max="15367" width="104.85546875" bestFit="1" customWidth="1"/>
    <col min="15368" max="15368" width="18" bestFit="1" customWidth="1"/>
    <col min="15369" max="15369" width="18.7109375" bestFit="1" customWidth="1"/>
    <col min="15612" max="15612" width="13.28515625" bestFit="1" customWidth="1"/>
    <col min="15613" max="15614" width="0" hidden="1" customWidth="1"/>
    <col min="15615" max="15615" width="61.140625" bestFit="1" customWidth="1"/>
    <col min="15616" max="15616" width="15.42578125" bestFit="1" customWidth="1"/>
    <col min="15617" max="15617" width="9.7109375" bestFit="1" customWidth="1"/>
    <col min="15618" max="15618" width="9.28515625" bestFit="1" customWidth="1"/>
    <col min="15619" max="15619" width="12.85546875" bestFit="1" customWidth="1"/>
    <col min="15620" max="15620" width="13.140625" bestFit="1" customWidth="1"/>
    <col min="15621" max="15621" width="0" hidden="1" customWidth="1"/>
    <col min="15622" max="15622" width="31.7109375" bestFit="1" customWidth="1"/>
    <col min="15623" max="15623" width="104.85546875" bestFit="1" customWidth="1"/>
    <col min="15624" max="15624" width="18" bestFit="1" customWidth="1"/>
    <col min="15625" max="15625" width="18.7109375" bestFit="1" customWidth="1"/>
    <col min="15868" max="15868" width="13.28515625" bestFit="1" customWidth="1"/>
    <col min="15869" max="15870" width="0" hidden="1" customWidth="1"/>
    <col min="15871" max="15871" width="61.140625" bestFit="1" customWidth="1"/>
    <col min="15872" max="15872" width="15.42578125" bestFit="1" customWidth="1"/>
    <col min="15873" max="15873" width="9.7109375" bestFit="1" customWidth="1"/>
    <col min="15874" max="15874" width="9.28515625" bestFit="1" customWidth="1"/>
    <col min="15875" max="15875" width="12.85546875" bestFit="1" customWidth="1"/>
    <col min="15876" max="15876" width="13.140625" bestFit="1" customWidth="1"/>
    <col min="15877" max="15877" width="0" hidden="1" customWidth="1"/>
    <col min="15878" max="15878" width="31.7109375" bestFit="1" customWidth="1"/>
    <col min="15879" max="15879" width="104.85546875" bestFit="1" customWidth="1"/>
    <col min="15880" max="15880" width="18" bestFit="1" customWidth="1"/>
    <col min="15881" max="15881" width="18.7109375" bestFit="1" customWidth="1"/>
    <col min="16124" max="16124" width="13.28515625" bestFit="1" customWidth="1"/>
    <col min="16125" max="16126" width="0" hidden="1" customWidth="1"/>
    <col min="16127" max="16127" width="61.140625" bestFit="1" customWidth="1"/>
    <col min="16128" max="16128" width="15.42578125" bestFit="1" customWidth="1"/>
    <col min="16129" max="16129" width="9.7109375" bestFit="1" customWidth="1"/>
    <col min="16130" max="16130" width="9.28515625" bestFit="1" customWidth="1"/>
    <col min="16131" max="16131" width="12.85546875" bestFit="1" customWidth="1"/>
    <col min="16132" max="16132" width="13.140625" bestFit="1" customWidth="1"/>
    <col min="16133" max="16133" width="0" hidden="1" customWidth="1"/>
    <col min="16134" max="16134" width="31.7109375" bestFit="1" customWidth="1"/>
    <col min="16135" max="16135" width="104.85546875" bestFit="1" customWidth="1"/>
    <col min="16136" max="16136" width="18" bestFit="1" customWidth="1"/>
    <col min="16137" max="16137" width="18.7109375" bestFit="1" customWidth="1"/>
  </cols>
  <sheetData>
    <row r="1" spans="1:9" ht="12.75" customHeight="1" x14ac:dyDescent="0.25">
      <c r="A1" s="19" t="s">
        <v>23</v>
      </c>
      <c r="B1" s="20" t="s">
        <v>24</v>
      </c>
      <c r="C1" s="20" t="s">
        <v>25</v>
      </c>
      <c r="D1" s="20" t="s">
        <v>26</v>
      </c>
      <c r="E1" s="20" t="s">
        <v>27</v>
      </c>
      <c r="F1" s="20" t="s">
        <v>28</v>
      </c>
      <c r="G1" s="20" t="s">
        <v>29</v>
      </c>
      <c r="H1" s="20" t="s">
        <v>30</v>
      </c>
      <c r="I1" s="20" t="s">
        <v>31</v>
      </c>
    </row>
    <row r="2" spans="1:9" ht="15.75" customHeight="1" x14ac:dyDescent="0.25">
      <c r="A2" s="21"/>
      <c r="B2" s="21" t="s">
        <v>32</v>
      </c>
      <c r="C2" s="21" t="s">
        <v>33</v>
      </c>
      <c r="D2" s="22">
        <v>2864656</v>
      </c>
      <c r="E2" s="23">
        <v>45293</v>
      </c>
      <c r="F2" s="24">
        <v>1858.62</v>
      </c>
      <c r="G2" s="25">
        <f>F2</f>
        <v>1858.62</v>
      </c>
      <c r="H2" s="26" t="str">
        <f>VLOOKUP($I2,'[1]DE-PARA'!$A$1:$B$42,2,FALSE)</f>
        <v>HEAPA</v>
      </c>
      <c r="I2" s="21" t="s">
        <v>34</v>
      </c>
    </row>
    <row r="3" spans="1:9" ht="15.75" customHeight="1" x14ac:dyDescent="0.25">
      <c r="A3" s="21"/>
      <c r="B3" s="21" t="s">
        <v>32</v>
      </c>
      <c r="C3" s="21" t="s">
        <v>35</v>
      </c>
      <c r="D3" s="22">
        <v>2864659</v>
      </c>
      <c r="E3" s="23">
        <v>45293</v>
      </c>
      <c r="F3" s="24">
        <v>2761.38</v>
      </c>
      <c r="G3" s="25">
        <f>F3</f>
        <v>2761.38</v>
      </c>
      <c r="H3" s="26" t="str">
        <f>VLOOKUP($I3,'[1]DE-PARA'!$A$1:$B$42,2,FALSE)</f>
        <v>HEMU</v>
      </c>
      <c r="I3" s="21" t="s">
        <v>36</v>
      </c>
    </row>
    <row r="4" spans="1:9" ht="15.75" customHeight="1" x14ac:dyDescent="0.25">
      <c r="A4" s="21"/>
      <c r="B4" s="21" t="s">
        <v>32</v>
      </c>
      <c r="C4" s="21" t="s">
        <v>37</v>
      </c>
      <c r="D4" s="22">
        <v>2864655</v>
      </c>
      <c r="E4" s="23">
        <v>45293</v>
      </c>
      <c r="F4" s="24">
        <v>690.34</v>
      </c>
      <c r="G4" s="25">
        <f>F4</f>
        <v>690.34</v>
      </c>
      <c r="H4" s="26" t="str">
        <f>VLOOKUP($I4,'[1]DE-PARA'!$A$1:$B$42,2,FALSE)</f>
        <v>HEMNSL</v>
      </c>
      <c r="I4" s="21" t="s">
        <v>38</v>
      </c>
    </row>
    <row r="5" spans="1:9" ht="15.75" customHeight="1" x14ac:dyDescent="0.25">
      <c r="A5" s="21" t="s">
        <v>107</v>
      </c>
      <c r="B5" s="21" t="s">
        <v>41</v>
      </c>
      <c r="C5" s="21" t="s">
        <v>42</v>
      </c>
      <c r="D5" s="22">
        <v>4027510</v>
      </c>
      <c r="E5" s="23">
        <v>45293</v>
      </c>
      <c r="F5" s="24">
        <v>3681.28</v>
      </c>
      <c r="G5" s="25">
        <v>3681.28</v>
      </c>
      <c r="H5" s="26" t="str">
        <f>VLOOKUP($I5,'[1]DE-PARA'!$A$1:$B$42,2,FALSE)</f>
        <v>Passagens e Hospedagens</v>
      </c>
      <c r="I5" s="21" t="s">
        <v>11</v>
      </c>
    </row>
    <row r="6" spans="1:9" ht="15.75" customHeight="1" x14ac:dyDescent="0.25">
      <c r="A6" s="21" t="s">
        <v>108</v>
      </c>
      <c r="B6" s="21" t="s">
        <v>41</v>
      </c>
      <c r="C6" s="21" t="s">
        <v>42</v>
      </c>
      <c r="D6" s="22">
        <v>4027581</v>
      </c>
      <c r="E6" s="23">
        <v>45293</v>
      </c>
      <c r="F6" s="24">
        <v>1569.06</v>
      </c>
      <c r="G6" s="25">
        <v>1569.06</v>
      </c>
      <c r="H6" s="26" t="str">
        <f>VLOOKUP($I6,'[1]DE-PARA'!$A$1:$B$42,2,FALSE)</f>
        <v>Passagens e Hospedagens</v>
      </c>
      <c r="I6" s="21" t="s">
        <v>11</v>
      </c>
    </row>
    <row r="7" spans="1:9" ht="15.75" customHeight="1" x14ac:dyDescent="0.25">
      <c r="A7" s="21" t="s">
        <v>109</v>
      </c>
      <c r="B7" s="21" t="s">
        <v>181</v>
      </c>
      <c r="C7" s="21" t="s">
        <v>42</v>
      </c>
      <c r="D7" s="22">
        <v>4027503</v>
      </c>
      <c r="E7" s="23">
        <v>45293</v>
      </c>
      <c r="F7" s="24">
        <v>30</v>
      </c>
      <c r="G7" s="25">
        <v>30</v>
      </c>
      <c r="H7" s="26" t="str">
        <f>VLOOKUP($I7,'[1]DE-PARA'!$A$1:$B$42,2,FALSE)</f>
        <v>Serviços</v>
      </c>
      <c r="I7" s="21" t="s">
        <v>43</v>
      </c>
    </row>
    <row r="8" spans="1:9" ht="15.75" customHeight="1" x14ac:dyDescent="0.25">
      <c r="A8" s="21" t="s">
        <v>110</v>
      </c>
      <c r="B8" s="21" t="s">
        <v>41</v>
      </c>
      <c r="C8" s="21" t="s">
        <v>42</v>
      </c>
      <c r="D8" s="22">
        <v>4027525</v>
      </c>
      <c r="E8" s="23">
        <v>45293</v>
      </c>
      <c r="F8" s="24">
        <v>30</v>
      </c>
      <c r="G8" s="25">
        <v>30</v>
      </c>
      <c r="H8" s="26" t="str">
        <f>VLOOKUP($I8,'[1]DE-PARA'!$A$1:$B$42,2,FALSE)</f>
        <v>Serviços</v>
      </c>
      <c r="I8" s="21" t="s">
        <v>43</v>
      </c>
    </row>
    <row r="9" spans="1:9" ht="15.75" customHeight="1" x14ac:dyDescent="0.25">
      <c r="A9" s="21"/>
      <c r="B9" s="21" t="s">
        <v>32</v>
      </c>
      <c r="C9" s="21" t="s">
        <v>33</v>
      </c>
      <c r="D9" s="22">
        <v>2864684</v>
      </c>
      <c r="E9" s="23">
        <v>45295</v>
      </c>
      <c r="F9" s="24">
        <v>53028.82</v>
      </c>
      <c r="G9" s="25">
        <f>F9</f>
        <v>53028.82</v>
      </c>
      <c r="H9" s="26" t="str">
        <f>VLOOKUP($I9,'[1]DE-PARA'!$A$1:$B$42,2,FALSE)</f>
        <v>HEAPA</v>
      </c>
      <c r="I9" s="21" t="s">
        <v>34</v>
      </c>
    </row>
    <row r="10" spans="1:9" ht="15.75" customHeight="1" x14ac:dyDescent="0.25">
      <c r="A10" s="21"/>
      <c r="B10" s="21" t="s">
        <v>32</v>
      </c>
      <c r="C10" s="21" t="s">
        <v>35</v>
      </c>
      <c r="D10" s="22">
        <v>2864680</v>
      </c>
      <c r="E10" s="23">
        <v>45295</v>
      </c>
      <c r="F10" s="24">
        <v>78785.679999999993</v>
      </c>
      <c r="G10" s="25">
        <f>F10</f>
        <v>78785.679999999993</v>
      </c>
      <c r="H10" s="26" t="str">
        <f>VLOOKUP($I10,'[1]DE-PARA'!$A$1:$B$42,2,FALSE)</f>
        <v>HEMU</v>
      </c>
      <c r="I10" s="21" t="s">
        <v>36</v>
      </c>
    </row>
    <row r="11" spans="1:9" ht="15.75" customHeight="1" x14ac:dyDescent="0.25">
      <c r="A11" s="21"/>
      <c r="B11" s="21" t="s">
        <v>32</v>
      </c>
      <c r="C11" s="21" t="s">
        <v>37</v>
      </c>
      <c r="D11" s="22">
        <v>2864716</v>
      </c>
      <c r="E11" s="23">
        <v>45295</v>
      </c>
      <c r="F11" s="24">
        <v>19696.419999999998</v>
      </c>
      <c r="G11" s="25">
        <f>F11</f>
        <v>19696.419999999998</v>
      </c>
      <c r="H11" s="26" t="str">
        <f>VLOOKUP($I11,'[1]DE-PARA'!$A$1:$B$42,2,FALSE)</f>
        <v>HEMNSL</v>
      </c>
      <c r="I11" s="21" t="s">
        <v>38</v>
      </c>
    </row>
    <row r="12" spans="1:9" ht="15.75" customHeight="1" x14ac:dyDescent="0.25">
      <c r="A12" s="21" t="s">
        <v>111</v>
      </c>
      <c r="B12" s="21" t="s">
        <v>44</v>
      </c>
      <c r="C12" s="21" t="s">
        <v>45</v>
      </c>
      <c r="D12" s="22">
        <v>3001718</v>
      </c>
      <c r="E12" s="23">
        <v>45295</v>
      </c>
      <c r="F12" s="24">
        <v>445.8</v>
      </c>
      <c r="G12" s="25">
        <v>445.8</v>
      </c>
      <c r="H12" s="26" t="str">
        <f>VLOOKUP($I12,'[1]DE-PARA'!$A$1:$B$42,2,FALSE)</f>
        <v>Despesas Gerais</v>
      </c>
      <c r="I12" s="21" t="s">
        <v>73</v>
      </c>
    </row>
    <row r="13" spans="1:9" ht="15.75" customHeight="1" x14ac:dyDescent="0.25">
      <c r="A13" s="21" t="s">
        <v>112</v>
      </c>
      <c r="B13" s="21" t="s">
        <v>44</v>
      </c>
      <c r="C13" s="21" t="s">
        <v>45</v>
      </c>
      <c r="D13" s="22">
        <v>2864719</v>
      </c>
      <c r="E13" s="23">
        <v>45295</v>
      </c>
      <c r="F13" s="24">
        <v>151065.12</v>
      </c>
      <c r="G13" s="25">
        <v>151065.12</v>
      </c>
      <c r="H13" s="26" t="str">
        <f>VLOOKUP($I13,'[1]DE-PARA'!$A$1:$B$42,2,FALSE)</f>
        <v>Pessoal</v>
      </c>
      <c r="I13" s="21" t="s">
        <v>54</v>
      </c>
    </row>
    <row r="14" spans="1:9" ht="15.75" customHeight="1" x14ac:dyDescent="0.25">
      <c r="A14" s="21"/>
      <c r="B14" s="21" t="s">
        <v>32</v>
      </c>
      <c r="C14" s="21" t="s">
        <v>33</v>
      </c>
      <c r="D14" s="22">
        <v>2864193</v>
      </c>
      <c r="E14" s="23">
        <v>45296</v>
      </c>
      <c r="F14" s="24">
        <v>7744.8</v>
      </c>
      <c r="G14" s="25">
        <f>F14</f>
        <v>7744.8</v>
      </c>
      <c r="H14" s="26" t="str">
        <f>VLOOKUP($I14,'[1]DE-PARA'!$A$1:$B$42,2,FALSE)</f>
        <v>HEAPA</v>
      </c>
      <c r="I14" s="21" t="s">
        <v>34</v>
      </c>
    </row>
    <row r="15" spans="1:9" ht="15.75" customHeight="1" x14ac:dyDescent="0.25">
      <c r="A15" s="21"/>
      <c r="B15" s="21" t="s">
        <v>32</v>
      </c>
      <c r="C15" s="21" t="s">
        <v>35</v>
      </c>
      <c r="D15" s="22">
        <v>2864040</v>
      </c>
      <c r="E15" s="23">
        <v>45296</v>
      </c>
      <c r="F15" s="24">
        <v>11506.55</v>
      </c>
      <c r="G15" s="25">
        <f>F15</f>
        <v>11506.55</v>
      </c>
      <c r="H15" s="26" t="str">
        <f>VLOOKUP($I15,'[1]DE-PARA'!$A$1:$B$42,2,FALSE)</f>
        <v>HEMU</v>
      </c>
      <c r="I15" s="21" t="s">
        <v>36</v>
      </c>
    </row>
    <row r="16" spans="1:9" ht="15.75" customHeight="1" x14ac:dyDescent="0.25">
      <c r="A16" s="21"/>
      <c r="B16" s="21" t="s">
        <v>32</v>
      </c>
      <c r="C16" s="21" t="s">
        <v>37</v>
      </c>
      <c r="D16" s="22">
        <v>2864111</v>
      </c>
      <c r="E16" s="23">
        <v>45296</v>
      </c>
      <c r="F16" s="24">
        <v>2876.64</v>
      </c>
      <c r="G16" s="25">
        <f>F16</f>
        <v>2876.64</v>
      </c>
      <c r="H16" s="26" t="str">
        <f>VLOOKUP($I16,'[1]DE-PARA'!$A$1:$B$42,2,FALSE)</f>
        <v>HEMNSL</v>
      </c>
      <c r="I16" s="21" t="s">
        <v>38</v>
      </c>
    </row>
    <row r="17" spans="1:9" ht="15.75" customHeight="1" x14ac:dyDescent="0.25">
      <c r="A17" s="21" t="s">
        <v>113</v>
      </c>
      <c r="B17" s="21" t="s">
        <v>51</v>
      </c>
      <c r="C17" s="21" t="s">
        <v>52</v>
      </c>
      <c r="D17" s="22">
        <v>5665857</v>
      </c>
      <c r="E17" s="23">
        <v>45296</v>
      </c>
      <c r="F17" s="24">
        <v>22127.99</v>
      </c>
      <c r="G17" s="25">
        <v>22127.99</v>
      </c>
      <c r="H17" s="26" t="str">
        <f>VLOOKUP($I17,'[1]DE-PARA'!$A$1:$B$42,2,FALSE)</f>
        <v>Encargos sobre Folha de Pagamento</v>
      </c>
      <c r="I17" s="21" t="s">
        <v>53</v>
      </c>
    </row>
    <row r="18" spans="1:9" ht="15.75" customHeight="1" x14ac:dyDescent="0.25">
      <c r="A18" s="21"/>
      <c r="B18" s="21" t="s">
        <v>32</v>
      </c>
      <c r="C18" s="21" t="s">
        <v>33</v>
      </c>
      <c r="D18" s="22">
        <v>2864209</v>
      </c>
      <c r="E18" s="23">
        <v>45300</v>
      </c>
      <c r="F18" s="24">
        <v>1775.43</v>
      </c>
      <c r="G18" s="25">
        <f t="shared" ref="G18:G24" si="0">F18</f>
        <v>1775.43</v>
      </c>
      <c r="H18" s="26" t="str">
        <f>VLOOKUP($I18,'[1]DE-PARA'!$A$1:$B$42,2,FALSE)</f>
        <v>HEAPA</v>
      </c>
      <c r="I18" s="21" t="s">
        <v>34</v>
      </c>
    </row>
    <row r="19" spans="1:9" ht="15.75" customHeight="1" x14ac:dyDescent="0.25">
      <c r="A19" s="21"/>
      <c r="B19" s="21" t="s">
        <v>32</v>
      </c>
      <c r="C19" s="21" t="s">
        <v>33</v>
      </c>
      <c r="D19" s="22">
        <v>2864213</v>
      </c>
      <c r="E19" s="23">
        <v>45300</v>
      </c>
      <c r="F19" s="24">
        <v>56.81</v>
      </c>
      <c r="G19" s="25">
        <f t="shared" si="0"/>
        <v>56.81</v>
      </c>
      <c r="H19" s="26" t="str">
        <f>VLOOKUP($I19,'[1]DE-PARA'!$A$1:$B$42,2,FALSE)</f>
        <v>HEAPA</v>
      </c>
      <c r="I19" s="21" t="s">
        <v>34</v>
      </c>
    </row>
    <row r="20" spans="1:9" ht="15.75" customHeight="1" x14ac:dyDescent="0.25">
      <c r="A20" s="21"/>
      <c r="B20" s="21" t="s">
        <v>32</v>
      </c>
      <c r="C20" s="21" t="s">
        <v>35</v>
      </c>
      <c r="D20" s="22">
        <v>2864221</v>
      </c>
      <c r="E20" s="23">
        <v>45300</v>
      </c>
      <c r="F20" s="24">
        <v>2637.79</v>
      </c>
      <c r="G20" s="25">
        <f t="shared" si="0"/>
        <v>2637.79</v>
      </c>
      <c r="H20" s="26" t="str">
        <f>VLOOKUP($I20,'[1]DE-PARA'!$A$1:$B$42,2,FALSE)</f>
        <v>HEMU</v>
      </c>
      <c r="I20" s="21" t="s">
        <v>36</v>
      </c>
    </row>
    <row r="21" spans="1:9" ht="15.75" customHeight="1" x14ac:dyDescent="0.25">
      <c r="A21" s="21"/>
      <c r="B21" s="21" t="s">
        <v>32</v>
      </c>
      <c r="C21" s="21" t="s">
        <v>35</v>
      </c>
      <c r="D21" s="22">
        <v>2864222</v>
      </c>
      <c r="E21" s="23">
        <v>45300</v>
      </c>
      <c r="F21" s="24">
        <v>84.4</v>
      </c>
      <c r="G21" s="25">
        <f t="shared" si="0"/>
        <v>84.4</v>
      </c>
      <c r="H21" s="26" t="str">
        <f>VLOOKUP($I21,'[1]DE-PARA'!$A$1:$B$42,2,FALSE)</f>
        <v>HEMU</v>
      </c>
      <c r="I21" s="21" t="s">
        <v>36</v>
      </c>
    </row>
    <row r="22" spans="1:9" ht="15.75" customHeight="1" x14ac:dyDescent="0.25">
      <c r="A22" s="21"/>
      <c r="B22" s="21" t="s">
        <v>32</v>
      </c>
      <c r="C22" s="21" t="s">
        <v>37</v>
      </c>
      <c r="D22" s="22">
        <v>2864217</v>
      </c>
      <c r="E22" s="23">
        <v>45300</v>
      </c>
      <c r="F22" s="24">
        <v>659.45</v>
      </c>
      <c r="G22" s="25">
        <f t="shared" si="0"/>
        <v>659.45</v>
      </c>
      <c r="H22" s="26" t="str">
        <f>VLOOKUP($I22,'[1]DE-PARA'!$A$1:$B$42,2,FALSE)</f>
        <v>HEMNSL</v>
      </c>
      <c r="I22" s="21" t="s">
        <v>38</v>
      </c>
    </row>
    <row r="23" spans="1:9" ht="15.75" customHeight="1" x14ac:dyDescent="0.25">
      <c r="A23" s="21"/>
      <c r="B23" s="21" t="s">
        <v>32</v>
      </c>
      <c r="C23" s="21" t="s">
        <v>37</v>
      </c>
      <c r="D23" s="22">
        <v>2864219</v>
      </c>
      <c r="E23" s="23">
        <v>45300</v>
      </c>
      <c r="F23" s="24">
        <v>21.1</v>
      </c>
      <c r="G23" s="25">
        <f t="shared" si="0"/>
        <v>21.1</v>
      </c>
      <c r="H23" s="26" t="str">
        <f>VLOOKUP($I23,'[1]DE-PARA'!$A$1:$B$42,2,FALSE)</f>
        <v>HEMNSL</v>
      </c>
      <c r="I23" s="21" t="s">
        <v>38</v>
      </c>
    </row>
    <row r="24" spans="1:9" ht="15" customHeight="1" x14ac:dyDescent="0.25">
      <c r="A24" s="21"/>
      <c r="B24" s="21" t="s">
        <v>114</v>
      </c>
      <c r="C24" s="21"/>
      <c r="D24" s="22" t="s">
        <v>115</v>
      </c>
      <c r="E24" s="23">
        <v>45300</v>
      </c>
      <c r="F24" s="24">
        <v>162.30000000000001</v>
      </c>
      <c r="G24" s="25">
        <f t="shared" si="0"/>
        <v>162.30000000000001</v>
      </c>
      <c r="H24" s="26" t="str">
        <f>VLOOKUP($I24,'[1]DE-PARA'!$A$1:$B$42,2,FALSE)</f>
        <v>Outras Saídas</v>
      </c>
      <c r="I24" s="21" t="s">
        <v>81</v>
      </c>
    </row>
    <row r="25" spans="1:9" ht="15.75" customHeight="1" x14ac:dyDescent="0.25">
      <c r="A25" s="21" t="s">
        <v>116</v>
      </c>
      <c r="B25" s="21" t="s">
        <v>100</v>
      </c>
      <c r="C25" s="21" t="s">
        <v>101</v>
      </c>
      <c r="D25" s="22">
        <v>5983742</v>
      </c>
      <c r="E25" s="23">
        <v>45300</v>
      </c>
      <c r="F25" s="24">
        <v>290.20999999999998</v>
      </c>
      <c r="G25" s="25">
        <v>290.20999999999998</v>
      </c>
      <c r="H25" s="26" t="str">
        <f>VLOOKUP($I25,'[1]DE-PARA'!$A$1:$B$42,2,FALSE)</f>
        <v>Concessionárias (água, luz e telefone)</v>
      </c>
      <c r="I25" s="21" t="s">
        <v>102</v>
      </c>
    </row>
    <row r="26" spans="1:9" ht="15.75" customHeight="1" x14ac:dyDescent="0.25">
      <c r="A26" s="21" t="s">
        <v>117</v>
      </c>
      <c r="B26" s="21" t="s">
        <v>72</v>
      </c>
      <c r="C26" s="21" t="s">
        <v>98</v>
      </c>
      <c r="D26" s="22">
        <v>5956900</v>
      </c>
      <c r="E26" s="23">
        <v>45300</v>
      </c>
      <c r="F26" s="24">
        <v>200</v>
      </c>
      <c r="G26" s="25">
        <v>200</v>
      </c>
      <c r="H26" s="26" t="str">
        <f>VLOOKUP($I26,'[1]DE-PARA'!$A$1:$B$42,2,FALSE)</f>
        <v>Serviços</v>
      </c>
      <c r="I26" s="21" t="s">
        <v>99</v>
      </c>
    </row>
    <row r="27" spans="1:9" ht="15.75" customHeight="1" x14ac:dyDescent="0.25">
      <c r="A27" s="21" t="s">
        <v>118</v>
      </c>
      <c r="B27" s="21" t="s">
        <v>58</v>
      </c>
      <c r="C27" s="21" t="s">
        <v>59</v>
      </c>
      <c r="D27" s="22">
        <v>71</v>
      </c>
      <c r="E27" s="23">
        <v>45300</v>
      </c>
      <c r="F27" s="24">
        <v>5100</v>
      </c>
      <c r="G27" s="25">
        <v>4723.03</v>
      </c>
      <c r="H27" s="26" t="str">
        <f>VLOOKUP($I27,'[1]DE-PARA'!$A$1:$B$42,2,FALSE)</f>
        <v>Aluguéis</v>
      </c>
      <c r="I27" s="21" t="s">
        <v>60</v>
      </c>
    </row>
    <row r="28" spans="1:9" ht="15.75" customHeight="1" x14ac:dyDescent="0.25">
      <c r="A28" s="21"/>
      <c r="B28" s="21" t="s">
        <v>32</v>
      </c>
      <c r="C28" s="21" t="s">
        <v>33</v>
      </c>
      <c r="D28" s="22">
        <v>2864102</v>
      </c>
      <c r="E28" s="23">
        <v>45302</v>
      </c>
      <c r="F28" s="24">
        <v>6341.55</v>
      </c>
      <c r="G28" s="25">
        <f>F28</f>
        <v>6341.55</v>
      </c>
      <c r="H28" s="26" t="str">
        <f>VLOOKUP($I28,'[1]DE-PARA'!$A$1:$B$42,2,FALSE)</f>
        <v>HEAPA</v>
      </c>
      <c r="I28" s="21" t="s">
        <v>34</v>
      </c>
    </row>
    <row r="29" spans="1:9" ht="15.75" customHeight="1" x14ac:dyDescent="0.25">
      <c r="A29" s="21"/>
      <c r="B29" s="21" t="s">
        <v>32</v>
      </c>
      <c r="C29" s="21" t="s">
        <v>35</v>
      </c>
      <c r="D29" s="22">
        <v>2864094</v>
      </c>
      <c r="E29" s="23">
        <v>45302</v>
      </c>
      <c r="F29" s="24">
        <v>9421.7199999999993</v>
      </c>
      <c r="G29" s="25">
        <f>F29</f>
        <v>9421.7199999999993</v>
      </c>
      <c r="H29" s="26" t="str">
        <f>VLOOKUP($I29,'[1]DE-PARA'!$A$1:$B$42,2,FALSE)</f>
        <v>HEMU</v>
      </c>
      <c r="I29" s="21" t="s">
        <v>36</v>
      </c>
    </row>
    <row r="30" spans="1:9" ht="15.75" customHeight="1" x14ac:dyDescent="0.25">
      <c r="A30" s="21"/>
      <c r="B30" s="21" t="s">
        <v>32</v>
      </c>
      <c r="C30" s="21" t="s">
        <v>37</v>
      </c>
      <c r="D30" s="22">
        <v>2864091</v>
      </c>
      <c r="E30" s="23">
        <v>45302</v>
      </c>
      <c r="F30" s="24">
        <v>2355.4299999999998</v>
      </c>
      <c r="G30" s="25">
        <f>F30</f>
        <v>2355.4299999999998</v>
      </c>
      <c r="H30" s="26" t="str">
        <f>VLOOKUP($I30,'[1]DE-PARA'!$A$1:$B$42,2,FALSE)</f>
        <v>HEMNSL</v>
      </c>
      <c r="I30" s="21" t="s">
        <v>38</v>
      </c>
    </row>
    <row r="31" spans="1:9" ht="15.75" customHeight="1" x14ac:dyDescent="0.25">
      <c r="A31" s="21" t="s">
        <v>119</v>
      </c>
      <c r="B31" s="21" t="s">
        <v>44</v>
      </c>
      <c r="C31" s="21" t="s">
        <v>45</v>
      </c>
      <c r="D31" s="22">
        <v>2864769</v>
      </c>
      <c r="E31" s="23">
        <v>45302</v>
      </c>
      <c r="F31" s="24">
        <v>18118.7</v>
      </c>
      <c r="G31" s="25">
        <v>18118.7</v>
      </c>
      <c r="H31" s="26" t="str">
        <f>VLOOKUP($I31,'[1]DE-PARA'!$A$1:$B$42,2,FALSE)</f>
        <v>Rescisões Trabalhistas</v>
      </c>
      <c r="I31" s="21" t="s">
        <v>46</v>
      </c>
    </row>
    <row r="32" spans="1:9" ht="15.75" customHeight="1" x14ac:dyDescent="0.25">
      <c r="A32" s="21"/>
      <c r="B32" s="21" t="s">
        <v>32</v>
      </c>
      <c r="C32" s="21" t="s">
        <v>33</v>
      </c>
      <c r="D32" s="22">
        <v>2864798</v>
      </c>
      <c r="E32" s="23">
        <v>45306</v>
      </c>
      <c r="F32" s="24">
        <v>43066.65</v>
      </c>
      <c r="G32" s="25">
        <f>F32</f>
        <v>43066.65</v>
      </c>
      <c r="H32" s="26" t="str">
        <f>VLOOKUP($I32,'[1]DE-PARA'!$A$1:$B$42,2,FALSE)</f>
        <v>HEAPA</v>
      </c>
      <c r="I32" s="21" t="s">
        <v>34</v>
      </c>
    </row>
    <row r="33" spans="1:9" ht="15.75" customHeight="1" x14ac:dyDescent="0.25">
      <c r="A33" s="21"/>
      <c r="B33" s="21" t="s">
        <v>32</v>
      </c>
      <c r="C33" s="21" t="s">
        <v>35</v>
      </c>
      <c r="D33" s="22">
        <v>2864795</v>
      </c>
      <c r="E33" s="23">
        <v>45306</v>
      </c>
      <c r="F33" s="24">
        <v>63984.74</v>
      </c>
      <c r="G33" s="25">
        <f>F33</f>
        <v>63984.74</v>
      </c>
      <c r="H33" s="26" t="str">
        <f>VLOOKUP($I33,'[1]DE-PARA'!$A$1:$B$42,2,FALSE)</f>
        <v>HEMU</v>
      </c>
      <c r="I33" s="21" t="s">
        <v>36</v>
      </c>
    </row>
    <row r="34" spans="1:9" ht="15.75" customHeight="1" x14ac:dyDescent="0.25">
      <c r="A34" s="21"/>
      <c r="B34" s="21" t="s">
        <v>32</v>
      </c>
      <c r="C34" s="21" t="s">
        <v>37</v>
      </c>
      <c r="D34" s="22">
        <v>2864805</v>
      </c>
      <c r="E34" s="23">
        <v>45306</v>
      </c>
      <c r="F34" s="24">
        <v>15996.19</v>
      </c>
      <c r="G34" s="25">
        <f>F34</f>
        <v>15996.19</v>
      </c>
      <c r="H34" s="26" t="str">
        <f>VLOOKUP($I34,'[1]DE-PARA'!$A$1:$B$42,2,FALSE)</f>
        <v>HEMNSL</v>
      </c>
      <c r="I34" s="21" t="s">
        <v>38</v>
      </c>
    </row>
    <row r="35" spans="1:9" ht="15.75" customHeight="1" x14ac:dyDescent="0.25">
      <c r="A35" s="21" t="s">
        <v>120</v>
      </c>
      <c r="B35" s="21" t="s">
        <v>121</v>
      </c>
      <c r="C35" s="21" t="s">
        <v>122</v>
      </c>
      <c r="D35" s="22">
        <v>4302127</v>
      </c>
      <c r="E35" s="23">
        <v>45306</v>
      </c>
      <c r="F35" s="24">
        <v>16000</v>
      </c>
      <c r="G35" s="25">
        <v>15016</v>
      </c>
      <c r="H35" s="26" t="str">
        <f>VLOOKUP($I35,'[1]DE-PARA'!$A$1:$B$42,2,FALSE)</f>
        <v>Serviços</v>
      </c>
      <c r="I35" s="21" t="s">
        <v>50</v>
      </c>
    </row>
    <row r="36" spans="1:9" ht="15.75" customHeight="1" x14ac:dyDescent="0.25">
      <c r="A36" s="21" t="s">
        <v>123</v>
      </c>
      <c r="B36" s="21" t="s">
        <v>61</v>
      </c>
      <c r="C36" s="21" t="s">
        <v>62</v>
      </c>
      <c r="D36" s="22">
        <v>4302088</v>
      </c>
      <c r="E36" s="23">
        <v>45306</v>
      </c>
      <c r="F36" s="24">
        <v>25000</v>
      </c>
      <c r="G36" s="25">
        <v>25000</v>
      </c>
      <c r="H36" s="26" t="str">
        <f>VLOOKUP($I36,'[1]DE-PARA'!$A$1:$B$42,2,FALSE)</f>
        <v>Serviços</v>
      </c>
      <c r="I36" s="21" t="s">
        <v>49</v>
      </c>
    </row>
    <row r="37" spans="1:9" ht="15.75" customHeight="1" x14ac:dyDescent="0.25">
      <c r="A37" s="21" t="s">
        <v>124</v>
      </c>
      <c r="B37" s="21" t="s">
        <v>55</v>
      </c>
      <c r="C37" s="21" t="s">
        <v>56</v>
      </c>
      <c r="D37" s="22">
        <v>5963830</v>
      </c>
      <c r="E37" s="23">
        <v>45306</v>
      </c>
      <c r="F37" s="24">
        <v>206.8</v>
      </c>
      <c r="G37" s="25">
        <v>206.8</v>
      </c>
      <c r="H37" s="26" t="str">
        <f>VLOOKUP($I37,'[1]DE-PARA'!$A$1:$B$42,2,FALSE)</f>
        <v>Concessionárias (água, luz e telefone)</v>
      </c>
      <c r="I37" s="21" t="s">
        <v>57</v>
      </c>
    </row>
    <row r="38" spans="1:9" ht="15.75" customHeight="1" x14ac:dyDescent="0.25">
      <c r="A38" s="21" t="s">
        <v>125</v>
      </c>
      <c r="B38" s="21" t="s">
        <v>66</v>
      </c>
      <c r="C38" s="21" t="s">
        <v>67</v>
      </c>
      <c r="D38" s="22">
        <v>4302124</v>
      </c>
      <c r="E38" s="23">
        <v>45306</v>
      </c>
      <c r="F38" s="24">
        <v>38500</v>
      </c>
      <c r="G38" s="25">
        <v>38500</v>
      </c>
      <c r="H38" s="26" t="str">
        <f>VLOOKUP($I38,'[1]DE-PARA'!$A$1:$B$42,2,FALSE)</f>
        <v>Serviços</v>
      </c>
      <c r="I38" s="21" t="s">
        <v>49</v>
      </c>
    </row>
    <row r="39" spans="1:9" ht="15.75" customHeight="1" x14ac:dyDescent="0.25">
      <c r="A39" s="21" t="s">
        <v>126</v>
      </c>
      <c r="B39" s="21" t="s">
        <v>41</v>
      </c>
      <c r="C39" s="21" t="s">
        <v>42</v>
      </c>
      <c r="D39" s="22">
        <v>4302076</v>
      </c>
      <c r="E39" s="23">
        <v>45306</v>
      </c>
      <c r="F39" s="24">
        <v>15</v>
      </c>
      <c r="G39" s="25">
        <v>15</v>
      </c>
      <c r="H39" s="26" t="str">
        <f>VLOOKUP($I39,'[1]DE-PARA'!$A$1:$B$42,2,FALSE)</f>
        <v>Serviços</v>
      </c>
      <c r="I39" s="21" t="s">
        <v>43</v>
      </c>
    </row>
    <row r="40" spans="1:9" ht="15.75" customHeight="1" x14ac:dyDescent="0.25">
      <c r="A40" s="21" t="s">
        <v>127</v>
      </c>
      <c r="B40" s="21" t="s">
        <v>41</v>
      </c>
      <c r="C40" s="21" t="s">
        <v>42</v>
      </c>
      <c r="D40" s="22">
        <v>4302078</v>
      </c>
      <c r="E40" s="23">
        <v>45306</v>
      </c>
      <c r="F40" s="24">
        <v>974.4</v>
      </c>
      <c r="G40" s="25">
        <v>974.4</v>
      </c>
      <c r="H40" s="26" t="str">
        <f>VLOOKUP($I40,'[1]DE-PARA'!$A$1:$B$42,2,FALSE)</f>
        <v>Passagens e Hospedagens</v>
      </c>
      <c r="I40" s="21" t="s">
        <v>11</v>
      </c>
    </row>
    <row r="41" spans="1:9" ht="15.75" customHeight="1" x14ac:dyDescent="0.25">
      <c r="A41" s="21" t="s">
        <v>128</v>
      </c>
      <c r="B41" s="21" t="s">
        <v>74</v>
      </c>
      <c r="C41" s="21" t="s">
        <v>75</v>
      </c>
      <c r="D41" s="22">
        <v>4243294</v>
      </c>
      <c r="E41" s="23">
        <v>45306</v>
      </c>
      <c r="F41" s="24">
        <v>3752.43</v>
      </c>
      <c r="G41" s="25">
        <v>3752.43</v>
      </c>
      <c r="H41" s="26" t="str">
        <f>VLOOKUP($I41,'[1]DE-PARA'!$A$1:$B$42,2,FALSE)</f>
        <v>Serviços</v>
      </c>
      <c r="I41" s="21" t="s">
        <v>43</v>
      </c>
    </row>
    <row r="42" spans="1:9" ht="15.75" customHeight="1" x14ac:dyDescent="0.25">
      <c r="A42" s="21" t="s">
        <v>129</v>
      </c>
      <c r="B42" s="21" t="s">
        <v>130</v>
      </c>
      <c r="C42" s="21" t="s">
        <v>131</v>
      </c>
      <c r="D42" s="22">
        <v>72</v>
      </c>
      <c r="E42" s="23">
        <v>45306</v>
      </c>
      <c r="F42" s="24">
        <v>142.94999999999999</v>
      </c>
      <c r="G42" s="25">
        <v>142.99</v>
      </c>
      <c r="H42" s="26" t="str">
        <f>VLOOKUP($I42,'[1]DE-PARA'!$A$1:$B$42,2,FALSE)</f>
        <v>Tributos, Taxas e Contribuições</v>
      </c>
      <c r="I42" s="21" t="s">
        <v>80</v>
      </c>
    </row>
    <row r="43" spans="1:9" ht="15.75" customHeight="1" x14ac:dyDescent="0.25">
      <c r="A43" s="21" t="s">
        <v>132</v>
      </c>
      <c r="B43" s="21" t="s">
        <v>72</v>
      </c>
      <c r="C43" s="21" t="s">
        <v>98</v>
      </c>
      <c r="D43" s="22">
        <v>5957100</v>
      </c>
      <c r="E43" s="23">
        <v>45306</v>
      </c>
      <c r="F43" s="24">
        <v>106.56</v>
      </c>
      <c r="G43" s="25">
        <v>106.56</v>
      </c>
      <c r="H43" s="26" t="str">
        <f>VLOOKUP($I43,'[1]DE-PARA'!$A$1:$B$42,2,FALSE)</f>
        <v>Tributos, Taxas e Contribuições</v>
      </c>
      <c r="I43" s="21" t="s">
        <v>80</v>
      </c>
    </row>
    <row r="44" spans="1:9" ht="15.75" customHeight="1" x14ac:dyDescent="0.25">
      <c r="A44" s="21" t="s">
        <v>133</v>
      </c>
      <c r="B44" s="21" t="s">
        <v>78</v>
      </c>
      <c r="C44" s="21" t="s">
        <v>79</v>
      </c>
      <c r="D44" s="22">
        <v>73</v>
      </c>
      <c r="E44" s="23">
        <v>45306</v>
      </c>
      <c r="F44" s="24">
        <v>60</v>
      </c>
      <c r="G44" s="25">
        <v>60</v>
      </c>
      <c r="H44" s="26" t="str">
        <f>VLOOKUP($I44,'[1]DE-PARA'!$A$1:$B$42,2,FALSE)</f>
        <v>Tributos, Taxas e Contribuições</v>
      </c>
      <c r="I44" s="21" t="s">
        <v>80</v>
      </c>
    </row>
    <row r="45" spans="1:9" ht="15.75" customHeight="1" x14ac:dyDescent="0.25">
      <c r="A45" s="21" t="s">
        <v>134</v>
      </c>
      <c r="B45" s="21" t="s">
        <v>47</v>
      </c>
      <c r="C45" s="21" t="s">
        <v>48</v>
      </c>
      <c r="D45" s="22">
        <v>4941346</v>
      </c>
      <c r="E45" s="23">
        <v>45307</v>
      </c>
      <c r="F45" s="24">
        <v>37500</v>
      </c>
      <c r="G45" s="25">
        <v>37500</v>
      </c>
      <c r="H45" s="26" t="str">
        <f>VLOOKUP($I45,'[1]DE-PARA'!$A$1:$B$42,2,FALSE)</f>
        <v>Serviços</v>
      </c>
      <c r="I45" s="21" t="s">
        <v>49</v>
      </c>
    </row>
    <row r="46" spans="1:9" ht="15.75" customHeight="1" x14ac:dyDescent="0.25">
      <c r="A46" s="21"/>
      <c r="B46" s="21" t="s">
        <v>32</v>
      </c>
      <c r="C46" s="21" t="s">
        <v>33</v>
      </c>
      <c r="D46" s="22">
        <v>2864133</v>
      </c>
      <c r="E46" s="23">
        <v>45309</v>
      </c>
      <c r="F46" s="24">
        <v>1169.0899999999999</v>
      </c>
      <c r="G46" s="25">
        <f>F46</f>
        <v>1169.0899999999999</v>
      </c>
      <c r="H46" s="26" t="str">
        <f>VLOOKUP($I46,'[1]DE-PARA'!$A$1:$B$42,2,FALSE)</f>
        <v>HEAPA</v>
      </c>
      <c r="I46" s="21" t="s">
        <v>34</v>
      </c>
    </row>
    <row r="47" spans="1:9" ht="15.75" customHeight="1" x14ac:dyDescent="0.25">
      <c r="A47" s="21"/>
      <c r="B47" s="21" t="s">
        <v>32</v>
      </c>
      <c r="C47" s="21" t="s">
        <v>35</v>
      </c>
      <c r="D47" s="22">
        <v>2864406</v>
      </c>
      <c r="E47" s="23">
        <v>45309</v>
      </c>
      <c r="F47" s="24">
        <v>1736.94</v>
      </c>
      <c r="G47" s="25">
        <f>F47</f>
        <v>1736.94</v>
      </c>
      <c r="H47" s="26" t="str">
        <f>VLOOKUP($I47,'[1]DE-PARA'!$A$1:$B$42,2,FALSE)</f>
        <v>HEMU</v>
      </c>
      <c r="I47" s="21" t="s">
        <v>36</v>
      </c>
    </row>
    <row r="48" spans="1:9" ht="15.75" customHeight="1" x14ac:dyDescent="0.25">
      <c r="A48" s="21"/>
      <c r="B48" s="21" t="s">
        <v>32</v>
      </c>
      <c r="C48" s="21" t="s">
        <v>37</v>
      </c>
      <c r="D48" s="22">
        <v>2864740</v>
      </c>
      <c r="E48" s="23">
        <v>45309</v>
      </c>
      <c r="F48" s="24">
        <v>434.23</v>
      </c>
      <c r="G48" s="25">
        <f>F48</f>
        <v>434.23</v>
      </c>
      <c r="H48" s="26" t="str">
        <f>VLOOKUP($I48,'[1]DE-PARA'!$A$1:$B$42,2,FALSE)</f>
        <v>HEMNSL</v>
      </c>
      <c r="I48" s="21" t="s">
        <v>38</v>
      </c>
    </row>
    <row r="49" spans="1:9" ht="15.75" customHeight="1" x14ac:dyDescent="0.25">
      <c r="A49" s="21" t="s">
        <v>135</v>
      </c>
      <c r="B49" s="21" t="s">
        <v>82</v>
      </c>
      <c r="C49" s="21" t="s">
        <v>83</v>
      </c>
      <c r="D49" s="22">
        <v>5302423</v>
      </c>
      <c r="E49" s="23">
        <v>45309</v>
      </c>
      <c r="F49" s="24">
        <v>376.97</v>
      </c>
      <c r="G49" s="25">
        <v>376.97</v>
      </c>
      <c r="H49" s="26" t="str">
        <f>VLOOKUP($I49,'[1]DE-PARA'!$A$1:$B$42,2,FALSE)</f>
        <v>Aluguéis</v>
      </c>
      <c r="I49" s="21" t="s">
        <v>60</v>
      </c>
    </row>
    <row r="50" spans="1:9" ht="15.75" customHeight="1" x14ac:dyDescent="0.25">
      <c r="A50" s="21" t="s">
        <v>136</v>
      </c>
      <c r="B50" s="21" t="s">
        <v>82</v>
      </c>
      <c r="C50" s="21" t="s">
        <v>83</v>
      </c>
      <c r="D50" s="22">
        <v>5302156</v>
      </c>
      <c r="E50" s="23">
        <v>45309</v>
      </c>
      <c r="F50" s="24">
        <v>240</v>
      </c>
      <c r="G50" s="25">
        <v>240</v>
      </c>
      <c r="H50" s="26" t="str">
        <f>VLOOKUP($I50,'[1]DE-PARA'!$A$1:$B$42,2,FALSE)</f>
        <v>Serviços</v>
      </c>
      <c r="I50" s="21" t="s">
        <v>50</v>
      </c>
    </row>
    <row r="51" spans="1:9" ht="15.75" customHeight="1" x14ac:dyDescent="0.25">
      <c r="A51" s="21" t="s">
        <v>137</v>
      </c>
      <c r="B51" s="21" t="s">
        <v>82</v>
      </c>
      <c r="C51" s="21" t="s">
        <v>83</v>
      </c>
      <c r="D51" s="22">
        <v>5302156</v>
      </c>
      <c r="E51" s="23">
        <v>45309</v>
      </c>
      <c r="F51" s="24">
        <v>240</v>
      </c>
      <c r="G51" s="25">
        <v>240</v>
      </c>
      <c r="H51" s="26" t="str">
        <f>VLOOKUP($I51,'[1]DE-PARA'!$A$1:$B$42,2,FALSE)</f>
        <v>Serviços</v>
      </c>
      <c r="I51" s="21" t="s">
        <v>50</v>
      </c>
    </row>
    <row r="52" spans="1:9" ht="15.75" customHeight="1" x14ac:dyDescent="0.25">
      <c r="A52" s="21" t="s">
        <v>138</v>
      </c>
      <c r="B52" s="21" t="s">
        <v>82</v>
      </c>
      <c r="C52" s="21" t="s">
        <v>83</v>
      </c>
      <c r="D52" s="22">
        <v>5302156</v>
      </c>
      <c r="E52" s="23">
        <v>45309</v>
      </c>
      <c r="F52" s="24">
        <v>63</v>
      </c>
      <c r="G52" s="25">
        <v>63</v>
      </c>
      <c r="H52" s="26" t="str">
        <f>VLOOKUP($I52,'[1]DE-PARA'!$A$1:$B$42,2,FALSE)</f>
        <v>Serviços</v>
      </c>
      <c r="I52" s="21" t="s">
        <v>65</v>
      </c>
    </row>
    <row r="53" spans="1:9" ht="15.75" customHeight="1" x14ac:dyDescent="0.25">
      <c r="A53" s="21" t="s">
        <v>139</v>
      </c>
      <c r="B53" s="21" t="s">
        <v>82</v>
      </c>
      <c r="C53" s="21" t="s">
        <v>83</v>
      </c>
      <c r="D53" s="22">
        <v>5302156</v>
      </c>
      <c r="E53" s="23">
        <v>45309</v>
      </c>
      <c r="F53" s="24">
        <v>89.25</v>
      </c>
      <c r="G53" s="25">
        <v>89.25</v>
      </c>
      <c r="H53" s="26" t="str">
        <f>VLOOKUP($I53,'[1]DE-PARA'!$A$1:$B$42,2,FALSE)</f>
        <v>Serviços</v>
      </c>
      <c r="I53" s="21" t="s">
        <v>49</v>
      </c>
    </row>
    <row r="54" spans="1:9" ht="15.75" customHeight="1" x14ac:dyDescent="0.25">
      <c r="A54" s="21" t="s">
        <v>140</v>
      </c>
      <c r="B54" s="21" t="s">
        <v>82</v>
      </c>
      <c r="C54" s="21" t="s">
        <v>83</v>
      </c>
      <c r="D54" s="22">
        <v>5302512</v>
      </c>
      <c r="E54" s="23">
        <v>45309</v>
      </c>
      <c r="F54" s="24">
        <v>195.3</v>
      </c>
      <c r="G54" s="25">
        <v>195.3</v>
      </c>
      <c r="H54" s="26" t="str">
        <f>VLOOKUP($I54,'[1]DE-PARA'!$A$1:$B$42,2,FALSE)</f>
        <v>Serviços</v>
      </c>
      <c r="I54" s="21" t="s">
        <v>65</v>
      </c>
    </row>
    <row r="55" spans="1:9" ht="15.75" customHeight="1" x14ac:dyDescent="0.25">
      <c r="A55" s="21" t="s">
        <v>141</v>
      </c>
      <c r="B55" s="21" t="s">
        <v>82</v>
      </c>
      <c r="C55" s="21" t="s">
        <v>83</v>
      </c>
      <c r="D55" s="22">
        <v>5302512</v>
      </c>
      <c r="E55" s="23">
        <v>45309</v>
      </c>
      <c r="F55" s="24">
        <v>276.68</v>
      </c>
      <c r="G55" s="25">
        <v>276.68</v>
      </c>
      <c r="H55" s="26" t="str">
        <f>VLOOKUP($I55,'[1]DE-PARA'!$A$1:$B$42,2,FALSE)</f>
        <v>Serviços</v>
      </c>
      <c r="I55" s="21" t="s">
        <v>49</v>
      </c>
    </row>
    <row r="56" spans="1:9" ht="15.75" customHeight="1" x14ac:dyDescent="0.25">
      <c r="A56" s="21" t="s">
        <v>142</v>
      </c>
      <c r="B56" s="21" t="s">
        <v>104</v>
      </c>
      <c r="C56" s="21" t="s">
        <v>105</v>
      </c>
      <c r="D56" s="22">
        <v>74</v>
      </c>
      <c r="E56" s="23">
        <v>45309</v>
      </c>
      <c r="F56" s="24">
        <v>1859.06</v>
      </c>
      <c r="G56" s="25">
        <v>1859.06</v>
      </c>
      <c r="H56" s="26" t="str">
        <f>VLOOKUP($I56,'[1]DE-PARA'!$A$1:$B$42,2,FALSE)</f>
        <v>Pessoal</v>
      </c>
      <c r="I56" s="21" t="s">
        <v>76</v>
      </c>
    </row>
    <row r="57" spans="1:9" ht="15.75" customHeight="1" x14ac:dyDescent="0.25">
      <c r="A57" s="21" t="s">
        <v>143</v>
      </c>
      <c r="B57" s="21" t="s">
        <v>144</v>
      </c>
      <c r="C57" s="21" t="s">
        <v>145</v>
      </c>
      <c r="D57" s="22">
        <v>3571750</v>
      </c>
      <c r="E57" s="23">
        <v>45313</v>
      </c>
      <c r="F57" s="24">
        <v>500</v>
      </c>
      <c r="G57" s="25">
        <v>500</v>
      </c>
      <c r="H57" s="26" t="str">
        <f>VLOOKUP($I57,'[1]DE-PARA'!$A$1:$B$42,2,FALSE)</f>
        <v>Despesas com Viagens</v>
      </c>
      <c r="I57" s="21" t="s">
        <v>146</v>
      </c>
    </row>
    <row r="58" spans="1:9" ht="15.75" customHeight="1" x14ac:dyDescent="0.25">
      <c r="A58" s="21"/>
      <c r="B58" s="21" t="s">
        <v>32</v>
      </c>
      <c r="C58" s="21" t="s">
        <v>33</v>
      </c>
      <c r="D58" s="22">
        <v>2864910</v>
      </c>
      <c r="E58" s="23">
        <v>45314</v>
      </c>
      <c r="F58" s="24">
        <v>3655.01</v>
      </c>
      <c r="G58" s="25">
        <f>F58</f>
        <v>3655.01</v>
      </c>
      <c r="H58" s="26" t="str">
        <f>VLOOKUP($I58,'[1]DE-PARA'!$A$1:$B$42,2,FALSE)</f>
        <v>HEAPA</v>
      </c>
      <c r="I58" s="21" t="s">
        <v>34</v>
      </c>
    </row>
    <row r="59" spans="1:9" ht="15.75" customHeight="1" x14ac:dyDescent="0.25">
      <c r="A59" s="21"/>
      <c r="B59" s="21" t="s">
        <v>32</v>
      </c>
      <c r="C59" s="21" t="s">
        <v>35</v>
      </c>
      <c r="D59" s="22">
        <v>2864903</v>
      </c>
      <c r="E59" s="23">
        <v>45314</v>
      </c>
      <c r="F59" s="24">
        <v>5430.3</v>
      </c>
      <c r="G59" s="25">
        <f>F59</f>
        <v>5430.3</v>
      </c>
      <c r="H59" s="26" t="str">
        <f>VLOOKUP($I59,'[1]DE-PARA'!$A$1:$B$42,2,FALSE)</f>
        <v>HEMU</v>
      </c>
      <c r="I59" s="21" t="s">
        <v>36</v>
      </c>
    </row>
    <row r="60" spans="1:9" ht="15.75" customHeight="1" x14ac:dyDescent="0.25">
      <c r="A60" s="21"/>
      <c r="B60" s="21" t="s">
        <v>32</v>
      </c>
      <c r="C60" s="21" t="s">
        <v>37</v>
      </c>
      <c r="D60" s="22">
        <v>2864908</v>
      </c>
      <c r="E60" s="23">
        <v>45314</v>
      </c>
      <c r="F60" s="24">
        <v>1357.57</v>
      </c>
      <c r="G60" s="25">
        <f>F60</f>
        <v>1357.57</v>
      </c>
      <c r="H60" s="26" t="str">
        <f>VLOOKUP($I60,'[1]DE-PARA'!$A$1:$B$42,2,FALSE)</f>
        <v>HEMNSL</v>
      </c>
      <c r="I60" s="21" t="s">
        <v>38</v>
      </c>
    </row>
    <row r="61" spans="1:9" ht="15.75" customHeight="1" x14ac:dyDescent="0.25">
      <c r="A61" s="21" t="s">
        <v>147</v>
      </c>
      <c r="B61" s="21" t="s">
        <v>39</v>
      </c>
      <c r="C61" s="21" t="s">
        <v>103</v>
      </c>
      <c r="D61" s="22">
        <v>8776182</v>
      </c>
      <c r="E61" s="23">
        <v>45314</v>
      </c>
      <c r="F61" s="24">
        <v>255.19</v>
      </c>
      <c r="G61" s="25">
        <v>255.19</v>
      </c>
      <c r="H61" s="26" t="str">
        <f>VLOOKUP($I61,'[1]DE-PARA'!$A$1:$B$42,2,FALSE)</f>
        <v>Materiais</v>
      </c>
      <c r="I61" s="21" t="s">
        <v>40</v>
      </c>
    </row>
    <row r="62" spans="1:9" ht="15.75" customHeight="1" x14ac:dyDescent="0.25">
      <c r="A62" s="21" t="s">
        <v>148</v>
      </c>
      <c r="B62" s="21" t="s">
        <v>69</v>
      </c>
      <c r="C62" s="21" t="s">
        <v>70</v>
      </c>
      <c r="D62" s="22">
        <v>75</v>
      </c>
      <c r="E62" s="23">
        <v>45314</v>
      </c>
      <c r="F62" s="24">
        <v>2917.21</v>
      </c>
      <c r="G62" s="25">
        <v>2917.21</v>
      </c>
      <c r="H62" s="26" t="str">
        <f>VLOOKUP($I62,'[1]DE-PARA'!$A$1:$B$42,2,FALSE)</f>
        <v>Concessionárias (água, luz e telefone)</v>
      </c>
      <c r="I62" s="21" t="s">
        <v>71</v>
      </c>
    </row>
    <row r="63" spans="1:9" ht="15.75" customHeight="1" x14ac:dyDescent="0.25">
      <c r="A63" s="21" t="s">
        <v>149</v>
      </c>
      <c r="B63" s="21" t="s">
        <v>63</v>
      </c>
      <c r="C63" s="21" t="s">
        <v>64</v>
      </c>
      <c r="D63" s="22">
        <v>8776164</v>
      </c>
      <c r="E63" s="23">
        <v>45314</v>
      </c>
      <c r="F63" s="24">
        <v>1462.5</v>
      </c>
      <c r="G63" s="25">
        <v>1462.5</v>
      </c>
      <c r="H63" s="26" t="str">
        <f>VLOOKUP($I63,'[1]DE-PARA'!$A$1:$B$42,2,FALSE)</f>
        <v>Serviços</v>
      </c>
      <c r="I63" s="21" t="s">
        <v>65</v>
      </c>
    </row>
    <row r="64" spans="1:9" ht="15.75" customHeight="1" x14ac:dyDescent="0.25">
      <c r="A64" s="21" t="s">
        <v>150</v>
      </c>
      <c r="B64" s="21" t="s">
        <v>63</v>
      </c>
      <c r="C64" s="21" t="s">
        <v>64</v>
      </c>
      <c r="D64" s="22">
        <v>8776162</v>
      </c>
      <c r="E64" s="23">
        <v>45314</v>
      </c>
      <c r="F64" s="24">
        <v>1800</v>
      </c>
      <c r="G64" s="25">
        <v>1800</v>
      </c>
      <c r="H64" s="26" t="str">
        <f>VLOOKUP($I64,'[1]DE-PARA'!$A$1:$B$42,2,FALSE)</f>
        <v>Serviços</v>
      </c>
      <c r="I64" s="21" t="s">
        <v>65</v>
      </c>
    </row>
    <row r="65" spans="1:9" ht="15.75" customHeight="1" x14ac:dyDescent="0.25">
      <c r="A65" s="21" t="s">
        <v>151</v>
      </c>
      <c r="B65" s="21" t="s">
        <v>95</v>
      </c>
      <c r="C65" s="21" t="s">
        <v>97</v>
      </c>
      <c r="D65" s="22">
        <v>8776038</v>
      </c>
      <c r="E65" s="23">
        <v>45314</v>
      </c>
      <c r="F65" s="24">
        <v>604.66</v>
      </c>
      <c r="G65" s="25">
        <v>604.66</v>
      </c>
      <c r="H65" s="26" t="str">
        <f>VLOOKUP($I65,'[1]DE-PARA'!$A$1:$B$42,2,FALSE)</f>
        <v>Materiais</v>
      </c>
      <c r="I65" s="21" t="s">
        <v>40</v>
      </c>
    </row>
    <row r="66" spans="1:9" ht="15.75" customHeight="1" x14ac:dyDescent="0.25">
      <c r="A66" s="21" t="s">
        <v>152</v>
      </c>
      <c r="B66" s="21" t="s">
        <v>153</v>
      </c>
      <c r="C66" s="21" t="s">
        <v>154</v>
      </c>
      <c r="D66" s="22">
        <v>8779242</v>
      </c>
      <c r="E66" s="23">
        <v>45314</v>
      </c>
      <c r="F66" s="24">
        <v>950</v>
      </c>
      <c r="G66" s="25">
        <v>950</v>
      </c>
      <c r="H66" s="26" t="str">
        <f>VLOOKUP($I66,'[1]DE-PARA'!$A$1:$B$42,2,FALSE)</f>
        <v>Concessionárias (água, luz e telefone)</v>
      </c>
      <c r="I66" s="21" t="s">
        <v>57</v>
      </c>
    </row>
    <row r="67" spans="1:9" ht="15.75" customHeight="1" x14ac:dyDescent="0.25">
      <c r="A67" s="21" t="s">
        <v>155</v>
      </c>
      <c r="B67" s="21" t="s">
        <v>156</v>
      </c>
      <c r="C67" s="21" t="s">
        <v>157</v>
      </c>
      <c r="D67" s="22">
        <v>8776211</v>
      </c>
      <c r="E67" s="23">
        <v>45314</v>
      </c>
      <c r="F67" s="24">
        <v>178</v>
      </c>
      <c r="G67" s="25">
        <v>178</v>
      </c>
      <c r="H67" s="26" t="str">
        <f>VLOOKUP($I67,'[1]DE-PARA'!$A$1:$B$42,2,FALSE)</f>
        <v>Materiais</v>
      </c>
      <c r="I67" s="21" t="s">
        <v>158</v>
      </c>
    </row>
    <row r="68" spans="1:9" ht="15.75" customHeight="1" x14ac:dyDescent="0.25">
      <c r="A68" s="21" t="s">
        <v>159</v>
      </c>
      <c r="B68" s="21" t="s">
        <v>153</v>
      </c>
      <c r="C68" s="21" t="s">
        <v>154</v>
      </c>
      <c r="D68" s="22">
        <v>8776119</v>
      </c>
      <c r="E68" s="23">
        <v>45314</v>
      </c>
      <c r="F68" s="24">
        <v>166.33</v>
      </c>
      <c r="G68" s="25">
        <v>166.33</v>
      </c>
      <c r="H68" s="26" t="str">
        <f>VLOOKUP($I68,'[1]DE-PARA'!$A$1:$B$42,2,FALSE)</f>
        <v>Concessionárias (água, luz e telefone)</v>
      </c>
      <c r="I68" s="21" t="s">
        <v>57</v>
      </c>
    </row>
    <row r="69" spans="1:9" ht="15.75" customHeight="1" x14ac:dyDescent="0.25">
      <c r="A69" s="21" t="s">
        <v>160</v>
      </c>
      <c r="B69" s="21" t="s">
        <v>153</v>
      </c>
      <c r="C69" s="21" t="s">
        <v>154</v>
      </c>
      <c r="D69" s="22">
        <v>8776151</v>
      </c>
      <c r="E69" s="23">
        <v>45314</v>
      </c>
      <c r="F69" s="24">
        <v>950</v>
      </c>
      <c r="G69" s="25">
        <v>950</v>
      </c>
      <c r="H69" s="26" t="str">
        <f>VLOOKUP($I69,'[1]DE-PARA'!$A$1:$B$42,2,FALSE)</f>
        <v>Concessionárias (água, luz e telefone)</v>
      </c>
      <c r="I69" s="21" t="s">
        <v>57</v>
      </c>
    </row>
    <row r="70" spans="1:9" ht="15.75" customHeight="1" x14ac:dyDescent="0.25">
      <c r="A70" s="21" t="s">
        <v>161</v>
      </c>
      <c r="B70" s="21" t="s">
        <v>153</v>
      </c>
      <c r="C70" s="21" t="s">
        <v>154</v>
      </c>
      <c r="D70" s="22">
        <v>8776150</v>
      </c>
      <c r="E70" s="23">
        <v>45314</v>
      </c>
      <c r="F70" s="24">
        <v>166.33</v>
      </c>
      <c r="G70" s="25">
        <v>166.33</v>
      </c>
      <c r="H70" s="26" t="str">
        <f>VLOOKUP($I70,'[1]DE-PARA'!$A$1:$B$42,2,FALSE)</f>
        <v>Concessionárias (água, luz e telefone)</v>
      </c>
      <c r="I70" s="21" t="s">
        <v>57</v>
      </c>
    </row>
    <row r="71" spans="1:9" ht="15.75" customHeight="1" x14ac:dyDescent="0.25">
      <c r="A71" s="21" t="s">
        <v>162</v>
      </c>
      <c r="B71" s="21" t="s">
        <v>153</v>
      </c>
      <c r="C71" s="21" t="s">
        <v>154</v>
      </c>
      <c r="D71" s="22">
        <v>8776171</v>
      </c>
      <c r="E71" s="23">
        <v>45314</v>
      </c>
      <c r="F71" s="24">
        <v>166.33</v>
      </c>
      <c r="G71" s="25">
        <v>166.33</v>
      </c>
      <c r="H71" s="26" t="str">
        <f>VLOOKUP($I71,'[1]DE-PARA'!$A$1:$B$42,2,FALSE)</f>
        <v>Concessionárias (água, luz e telefone)</v>
      </c>
      <c r="I71" s="21" t="s">
        <v>57</v>
      </c>
    </row>
    <row r="72" spans="1:9" ht="15.75" customHeight="1" x14ac:dyDescent="0.25">
      <c r="A72" s="21" t="s">
        <v>163</v>
      </c>
      <c r="B72" s="21" t="s">
        <v>95</v>
      </c>
      <c r="C72" s="21" t="s">
        <v>97</v>
      </c>
      <c r="D72" s="22">
        <v>8776018</v>
      </c>
      <c r="E72" s="23">
        <v>45314</v>
      </c>
      <c r="F72" s="24">
        <v>160</v>
      </c>
      <c r="G72" s="25">
        <v>160</v>
      </c>
      <c r="H72" s="26" t="str">
        <f>VLOOKUP($I72,'[1]DE-PARA'!$A$1:$B$42,2,FALSE)</f>
        <v>Materiais</v>
      </c>
      <c r="I72" s="21" t="s">
        <v>40</v>
      </c>
    </row>
    <row r="73" spans="1:9" ht="15.75" customHeight="1" x14ac:dyDescent="0.25">
      <c r="A73" s="21" t="s">
        <v>164</v>
      </c>
      <c r="B73" s="21" t="s">
        <v>153</v>
      </c>
      <c r="C73" s="21" t="s">
        <v>154</v>
      </c>
      <c r="D73" s="22">
        <v>9362157</v>
      </c>
      <c r="E73" s="23">
        <v>45315</v>
      </c>
      <c r="F73" s="24">
        <v>166.33</v>
      </c>
      <c r="G73" s="25">
        <v>166.33</v>
      </c>
      <c r="H73" s="26" t="str">
        <f>VLOOKUP($I73,'[1]DE-PARA'!$A$1:$B$42,2,FALSE)</f>
        <v>Concessionárias (água, luz e telefone)</v>
      </c>
      <c r="I73" s="21" t="s">
        <v>57</v>
      </c>
    </row>
    <row r="74" spans="1:9" ht="15.75" customHeight="1" x14ac:dyDescent="0.25">
      <c r="A74" s="21"/>
      <c r="B74" s="21" t="s">
        <v>32</v>
      </c>
      <c r="C74" s="21" t="s">
        <v>33</v>
      </c>
      <c r="D74" s="22">
        <v>2864224</v>
      </c>
      <c r="E74" s="23">
        <v>45316</v>
      </c>
      <c r="F74" s="24">
        <v>12445.27</v>
      </c>
      <c r="G74" s="25">
        <f>F74</f>
        <v>12445.27</v>
      </c>
      <c r="H74" s="26" t="str">
        <f>VLOOKUP($I74,'[1]DE-PARA'!$A$1:$B$42,2,FALSE)</f>
        <v>HEAPA</v>
      </c>
      <c r="I74" s="21" t="s">
        <v>34</v>
      </c>
    </row>
    <row r="75" spans="1:9" ht="15.75" customHeight="1" x14ac:dyDescent="0.25">
      <c r="A75" s="21"/>
      <c r="B75" s="21" t="s">
        <v>32</v>
      </c>
      <c r="C75" s="21" t="s">
        <v>35</v>
      </c>
      <c r="D75" s="22">
        <v>2864230</v>
      </c>
      <c r="E75" s="23">
        <v>45316</v>
      </c>
      <c r="F75" s="24">
        <v>18490.12</v>
      </c>
      <c r="G75" s="25">
        <f>F75</f>
        <v>18490.12</v>
      </c>
      <c r="H75" s="26" t="str">
        <f>VLOOKUP($I75,'[1]DE-PARA'!$A$1:$B$42,2,FALSE)</f>
        <v>HEMU</v>
      </c>
      <c r="I75" s="21" t="s">
        <v>36</v>
      </c>
    </row>
    <row r="76" spans="1:9" ht="15.75" customHeight="1" x14ac:dyDescent="0.25">
      <c r="A76" s="21"/>
      <c r="B76" s="21" t="s">
        <v>32</v>
      </c>
      <c r="C76" s="21" t="s">
        <v>33</v>
      </c>
      <c r="D76" s="22">
        <v>2864363</v>
      </c>
      <c r="E76" s="23">
        <v>45316</v>
      </c>
      <c r="F76" s="24">
        <v>18028.73</v>
      </c>
      <c r="G76" s="25">
        <f>F76</f>
        <v>18028.73</v>
      </c>
      <c r="H76" s="26" t="str">
        <f>VLOOKUP($I76,'[1]DE-PARA'!$A$1:$B$42,2,FALSE)</f>
        <v>HEAPA</v>
      </c>
      <c r="I76" s="21" t="s">
        <v>34</v>
      </c>
    </row>
    <row r="77" spans="1:9" ht="15.75" customHeight="1" x14ac:dyDescent="0.25">
      <c r="A77" s="21"/>
      <c r="B77" s="21" t="s">
        <v>32</v>
      </c>
      <c r="C77" s="21" t="s">
        <v>35</v>
      </c>
      <c r="D77" s="22">
        <v>2864365</v>
      </c>
      <c r="E77" s="23">
        <v>45316</v>
      </c>
      <c r="F77" s="24">
        <v>26785.55</v>
      </c>
      <c r="G77" s="25">
        <f>F77</f>
        <v>26785.55</v>
      </c>
      <c r="H77" s="26" t="str">
        <f>VLOOKUP($I77,'[1]DE-PARA'!$A$1:$B$42,2,FALSE)</f>
        <v>HEMU</v>
      </c>
      <c r="I77" s="21" t="s">
        <v>36</v>
      </c>
    </row>
    <row r="78" spans="1:9" ht="15.75" customHeight="1" x14ac:dyDescent="0.25">
      <c r="A78" s="21" t="s">
        <v>165</v>
      </c>
      <c r="B78" s="21" t="s">
        <v>88</v>
      </c>
      <c r="C78" s="21" t="s">
        <v>89</v>
      </c>
      <c r="D78" s="22">
        <v>9979176</v>
      </c>
      <c r="E78" s="23">
        <v>45316</v>
      </c>
      <c r="F78" s="24">
        <v>696</v>
      </c>
      <c r="G78" s="25">
        <v>696</v>
      </c>
      <c r="H78" s="26" t="str">
        <f>VLOOKUP($I78,'[1]DE-PARA'!$A$1:$B$42,2,FALSE)</f>
        <v>Serviços</v>
      </c>
      <c r="I78" s="21" t="s">
        <v>43</v>
      </c>
    </row>
    <row r="79" spans="1:9" ht="15.75" customHeight="1" x14ac:dyDescent="0.25">
      <c r="A79" s="21" t="s">
        <v>166</v>
      </c>
      <c r="B79" s="21" t="s">
        <v>90</v>
      </c>
      <c r="C79" s="21" t="s">
        <v>91</v>
      </c>
      <c r="D79" s="22">
        <v>9979529</v>
      </c>
      <c r="E79" s="23">
        <v>45316</v>
      </c>
      <c r="F79" s="24">
        <v>17000</v>
      </c>
      <c r="G79" s="25">
        <v>17000</v>
      </c>
      <c r="H79" s="26" t="str">
        <f>VLOOKUP($I79,'[1]DE-PARA'!$A$1:$B$42,2,FALSE)</f>
        <v>Serviços</v>
      </c>
      <c r="I79" s="21" t="s">
        <v>49</v>
      </c>
    </row>
    <row r="80" spans="1:9" ht="15.75" customHeight="1" x14ac:dyDescent="0.25">
      <c r="A80" s="21" t="s">
        <v>167</v>
      </c>
      <c r="B80" s="21" t="s">
        <v>82</v>
      </c>
      <c r="C80" s="21" t="s">
        <v>83</v>
      </c>
      <c r="D80" s="22">
        <v>2864423</v>
      </c>
      <c r="E80" s="23">
        <v>45316</v>
      </c>
      <c r="F80" s="24">
        <v>32221.07</v>
      </c>
      <c r="G80" s="25">
        <v>32221.07</v>
      </c>
      <c r="H80" s="26" t="str">
        <f>VLOOKUP($I80,'[1]DE-PARA'!$A$1:$B$42,2,FALSE)</f>
        <v>Pessoal</v>
      </c>
      <c r="I80" s="21" t="s">
        <v>84</v>
      </c>
    </row>
    <row r="81" spans="1:9" ht="15.75" customHeight="1" x14ac:dyDescent="0.25">
      <c r="A81" s="28" t="s">
        <v>168</v>
      </c>
      <c r="B81" s="28" t="s">
        <v>85</v>
      </c>
      <c r="C81" s="28" t="s">
        <v>86</v>
      </c>
      <c r="D81" s="29">
        <v>2864310</v>
      </c>
      <c r="E81" s="30">
        <v>45316</v>
      </c>
      <c r="F81" s="25">
        <v>19289.599999999999</v>
      </c>
      <c r="G81" s="25">
        <v>19289.599999999999</v>
      </c>
      <c r="H81" s="26" t="str">
        <f>VLOOKUP($I81,'[1]DE-PARA'!$A$1:$B$42,2,FALSE)</f>
        <v>Pessoal</v>
      </c>
      <c r="I81" s="28" t="s">
        <v>87</v>
      </c>
    </row>
    <row r="82" spans="1:9" ht="15.75" customHeight="1" x14ac:dyDescent="0.25">
      <c r="A82" s="21" t="s">
        <v>169</v>
      </c>
      <c r="B82" s="21" t="s">
        <v>44</v>
      </c>
      <c r="C82" s="21" t="s">
        <v>45</v>
      </c>
      <c r="D82" s="22">
        <v>2864227</v>
      </c>
      <c r="E82" s="23">
        <v>45316</v>
      </c>
      <c r="F82" s="24">
        <v>2769.38</v>
      </c>
      <c r="G82" s="25">
        <v>2769.38</v>
      </c>
      <c r="H82" s="26" t="str">
        <f>VLOOKUP($I82,'[1]DE-PARA'!$A$1:$B$42,2,FALSE)</f>
        <v>Rescisões Trabalhistas</v>
      </c>
      <c r="I82" s="21" t="s">
        <v>46</v>
      </c>
    </row>
    <row r="83" spans="1:9" ht="15.75" customHeight="1" x14ac:dyDescent="0.25">
      <c r="A83" s="21" t="s">
        <v>170</v>
      </c>
      <c r="B83" s="21" t="s">
        <v>44</v>
      </c>
      <c r="C83" s="21" t="s">
        <v>45</v>
      </c>
      <c r="D83" s="22">
        <v>2864227</v>
      </c>
      <c r="E83" s="23">
        <v>45316</v>
      </c>
      <c r="F83" s="24">
        <v>15092.54</v>
      </c>
      <c r="G83" s="25">
        <v>15092.54</v>
      </c>
      <c r="H83" s="26" t="str">
        <f>VLOOKUP($I83,'[1]DE-PARA'!$A$1:$B$42,2,FALSE)</f>
        <v>Rescisões Trabalhistas</v>
      </c>
      <c r="I83" s="21" t="s">
        <v>46</v>
      </c>
    </row>
    <row r="84" spans="1:9" ht="15.75" customHeight="1" x14ac:dyDescent="0.25">
      <c r="A84" s="21"/>
      <c r="B84" s="21" t="s">
        <v>32</v>
      </c>
      <c r="C84" s="21" t="s">
        <v>37</v>
      </c>
      <c r="D84" s="22">
        <v>2864239</v>
      </c>
      <c r="E84" s="23">
        <v>45317</v>
      </c>
      <c r="F84" s="24">
        <v>4622.53</v>
      </c>
      <c r="G84" s="25">
        <f>F84</f>
        <v>4622.53</v>
      </c>
      <c r="H84" s="26" t="str">
        <f>VLOOKUP($I84,'[1]DE-PARA'!$A$1:$B$42,2,FALSE)</f>
        <v>HEMNSL</v>
      </c>
      <c r="I84" s="21" t="s">
        <v>38</v>
      </c>
    </row>
    <row r="85" spans="1:9" ht="15.75" customHeight="1" x14ac:dyDescent="0.25">
      <c r="A85" s="21"/>
      <c r="B85" s="21" t="s">
        <v>32</v>
      </c>
      <c r="C85" s="21" t="s">
        <v>37</v>
      </c>
      <c r="D85" s="22">
        <v>2864367</v>
      </c>
      <c r="E85" s="23">
        <v>45317</v>
      </c>
      <c r="F85" s="24">
        <v>6696.39</v>
      </c>
      <c r="G85" s="25">
        <f>F85</f>
        <v>6696.39</v>
      </c>
      <c r="H85" s="26" t="str">
        <f>VLOOKUP($I85,'[1]DE-PARA'!$A$1:$B$42,2,FALSE)</f>
        <v>HEMNSL</v>
      </c>
      <c r="I85" s="21" t="s">
        <v>38</v>
      </c>
    </row>
    <row r="86" spans="1:9" ht="15.75" customHeight="1" x14ac:dyDescent="0.25">
      <c r="A86" s="21"/>
      <c r="B86" s="21" t="s">
        <v>32</v>
      </c>
      <c r="C86" s="21" t="s">
        <v>33</v>
      </c>
      <c r="D86" s="22">
        <v>2864357</v>
      </c>
      <c r="E86" s="23">
        <v>45320</v>
      </c>
      <c r="F86" s="24">
        <v>74689.34</v>
      </c>
      <c r="G86" s="25">
        <f>F86</f>
        <v>74689.34</v>
      </c>
      <c r="H86" s="26" t="str">
        <f>VLOOKUP($I86,'[1]DE-PARA'!$A$1:$B$42,2,FALSE)</f>
        <v>HEAPA</v>
      </c>
      <c r="I86" s="21" t="s">
        <v>34</v>
      </c>
    </row>
    <row r="87" spans="1:9" ht="15.75" customHeight="1" x14ac:dyDescent="0.25">
      <c r="A87" s="21"/>
      <c r="B87" s="21" t="s">
        <v>32</v>
      </c>
      <c r="C87" s="21" t="s">
        <v>35</v>
      </c>
      <c r="D87" s="22">
        <v>2864359</v>
      </c>
      <c r="E87" s="23">
        <v>45320</v>
      </c>
      <c r="F87" s="24">
        <v>110967.02</v>
      </c>
      <c r="G87" s="25">
        <f>F87</f>
        <v>110967.02</v>
      </c>
      <c r="H87" s="26" t="str">
        <f>VLOOKUP($I87,'[1]DE-PARA'!$A$1:$B$42,2,FALSE)</f>
        <v>HEMU</v>
      </c>
      <c r="I87" s="21" t="s">
        <v>36</v>
      </c>
    </row>
    <row r="88" spans="1:9" ht="15.75" customHeight="1" x14ac:dyDescent="0.25">
      <c r="A88" s="21"/>
      <c r="B88" s="21" t="s">
        <v>32</v>
      </c>
      <c r="C88" s="21" t="s">
        <v>37</v>
      </c>
      <c r="D88" s="22">
        <v>2864393</v>
      </c>
      <c r="E88" s="23">
        <v>45320</v>
      </c>
      <c r="F88" s="24">
        <v>27741.75</v>
      </c>
      <c r="G88" s="25">
        <f>F88</f>
        <v>27741.75</v>
      </c>
      <c r="H88" s="26" t="str">
        <f>VLOOKUP($I88,'[1]DE-PARA'!$A$1:$B$42,2,FALSE)</f>
        <v>HEMNSL</v>
      </c>
      <c r="I88" s="21" t="s">
        <v>38</v>
      </c>
    </row>
    <row r="89" spans="1:9" ht="15.75" customHeight="1" x14ac:dyDescent="0.25">
      <c r="A89" s="21" t="s">
        <v>171</v>
      </c>
      <c r="B89" s="21" t="s">
        <v>44</v>
      </c>
      <c r="C89" s="21" t="s">
        <v>45</v>
      </c>
      <c r="D89" s="22">
        <v>3173283</v>
      </c>
      <c r="E89" s="23">
        <v>45320</v>
      </c>
      <c r="F89" s="24">
        <v>1000</v>
      </c>
      <c r="G89" s="25">
        <v>1000</v>
      </c>
      <c r="H89" s="26" t="str">
        <f>VLOOKUP($I89,'[1]DE-PARA'!$A$1:$B$42,2,FALSE)</f>
        <v>Despesas com Viagens</v>
      </c>
      <c r="I89" s="21" t="s">
        <v>146</v>
      </c>
    </row>
    <row r="90" spans="1:9" ht="15.75" customHeight="1" x14ac:dyDescent="0.25">
      <c r="A90" s="21" t="s">
        <v>172</v>
      </c>
      <c r="B90" s="21" t="s">
        <v>44</v>
      </c>
      <c r="C90" s="21" t="s">
        <v>45</v>
      </c>
      <c r="D90" s="22">
        <v>2864890</v>
      </c>
      <c r="E90" s="23">
        <v>45320</v>
      </c>
      <c r="F90" s="24">
        <v>3622.93</v>
      </c>
      <c r="G90" s="25">
        <v>3622.93</v>
      </c>
      <c r="H90" s="26" t="str">
        <f>VLOOKUP($I90,'[1]DE-PARA'!$A$1:$B$42,2,FALSE)</f>
        <v>Pessoal</v>
      </c>
      <c r="I90" s="21" t="s">
        <v>77</v>
      </c>
    </row>
    <row r="91" spans="1:9" ht="15.75" customHeight="1" x14ac:dyDescent="0.25">
      <c r="A91" s="21" t="s">
        <v>173</v>
      </c>
      <c r="B91" s="21" t="s">
        <v>68</v>
      </c>
      <c r="C91" s="21" t="s">
        <v>106</v>
      </c>
      <c r="D91" s="22">
        <v>2578389</v>
      </c>
      <c r="E91" s="23">
        <v>45320</v>
      </c>
      <c r="F91" s="24">
        <v>180000</v>
      </c>
      <c r="G91" s="25">
        <v>180000</v>
      </c>
      <c r="H91" s="26" t="str">
        <f>VLOOKUP($I91,'[1]DE-PARA'!$A$1:$B$42,2,FALSE)</f>
        <v>Serviços</v>
      </c>
      <c r="I91" s="21" t="s">
        <v>49</v>
      </c>
    </row>
    <row r="92" spans="1:9" ht="15.75" customHeight="1" x14ac:dyDescent="0.25">
      <c r="A92" s="21" t="s">
        <v>174</v>
      </c>
      <c r="B92" s="21" t="s">
        <v>121</v>
      </c>
      <c r="C92" s="21" t="s">
        <v>122</v>
      </c>
      <c r="D92" s="22">
        <v>2578468</v>
      </c>
      <c r="E92" s="23">
        <v>45320</v>
      </c>
      <c r="F92" s="24">
        <v>16000</v>
      </c>
      <c r="G92" s="25">
        <v>15016</v>
      </c>
      <c r="H92" s="26" t="str">
        <f>VLOOKUP($I92,'[1]DE-PARA'!$A$1:$B$42,2,FALSE)</f>
        <v>Serviços</v>
      </c>
      <c r="I92" s="21" t="s">
        <v>50</v>
      </c>
    </row>
    <row r="93" spans="1:9" ht="15.75" customHeight="1" x14ac:dyDescent="0.25">
      <c r="A93" s="21" t="s">
        <v>175</v>
      </c>
      <c r="B93" s="21" t="s">
        <v>92</v>
      </c>
      <c r="C93" s="21" t="s">
        <v>93</v>
      </c>
      <c r="D93" s="22">
        <v>3662900</v>
      </c>
      <c r="E93" s="23">
        <v>45320</v>
      </c>
      <c r="F93" s="24">
        <v>5950</v>
      </c>
      <c r="G93" s="25">
        <v>5584.07</v>
      </c>
      <c r="H93" s="26" t="str">
        <f>VLOOKUP($I93,'[1]DE-PARA'!$A$1:$B$42,2,FALSE)</f>
        <v>Serviços</v>
      </c>
      <c r="I93" s="21" t="s">
        <v>49</v>
      </c>
    </row>
    <row r="94" spans="1:9" ht="15.75" customHeight="1" x14ac:dyDescent="0.25">
      <c r="A94" s="21" t="s">
        <v>176</v>
      </c>
      <c r="B94" s="21" t="s">
        <v>94</v>
      </c>
      <c r="C94" s="21" t="s">
        <v>96</v>
      </c>
      <c r="D94" s="22">
        <v>2578467</v>
      </c>
      <c r="E94" s="23">
        <v>45320</v>
      </c>
      <c r="F94" s="24">
        <v>4200</v>
      </c>
      <c r="G94" s="25">
        <v>3941.7</v>
      </c>
      <c r="H94" s="26" t="str">
        <f>VLOOKUP($I94,'[1]DE-PARA'!$A$1:$B$42,2,FALSE)</f>
        <v>Serviços</v>
      </c>
      <c r="I94" s="21" t="s">
        <v>65</v>
      </c>
    </row>
    <row r="95" spans="1:9" ht="15.75" customHeight="1" x14ac:dyDescent="0.25">
      <c r="A95" s="21" t="s">
        <v>177</v>
      </c>
      <c r="B95" s="21" t="s">
        <v>178</v>
      </c>
      <c r="C95" s="21" t="s">
        <v>179</v>
      </c>
      <c r="D95" s="22">
        <v>3480017</v>
      </c>
      <c r="E95" s="23">
        <v>45321</v>
      </c>
      <c r="F95" s="24">
        <v>1773.44</v>
      </c>
      <c r="G95" s="25">
        <v>1773.44</v>
      </c>
      <c r="H95" s="26" t="str">
        <f>VLOOKUP($I95,'[1]DE-PARA'!$A$1:$B$42,2,FALSE)</f>
        <v>Serviços</v>
      </c>
      <c r="I95" s="21" t="s">
        <v>43</v>
      </c>
    </row>
    <row r="96" spans="1:9" ht="15.75" customHeight="1" x14ac:dyDescent="0.25">
      <c r="A96" s="21" t="s">
        <v>180</v>
      </c>
      <c r="B96" s="21" t="s">
        <v>178</v>
      </c>
      <c r="C96" s="21" t="s">
        <v>179</v>
      </c>
      <c r="D96" s="22">
        <v>3480031</v>
      </c>
      <c r="E96" s="23">
        <v>45321</v>
      </c>
      <c r="F96" s="24">
        <v>1863.97</v>
      </c>
      <c r="G96" s="25">
        <v>1863.97</v>
      </c>
      <c r="H96" s="26" t="str">
        <f>VLOOKUP($I96,'[1]DE-PARA'!$A$1:$B$42,2,FALSE)</f>
        <v>Serviços</v>
      </c>
      <c r="I96" s="21" t="s">
        <v>43</v>
      </c>
    </row>
  </sheetData>
  <autoFilter ref="A1:I96"/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2024-02-06T13:17:30Z</cp:lastPrinted>
  <dcterms:created xsi:type="dcterms:W3CDTF">2023-01-26T14:19:14Z</dcterms:created>
  <dcterms:modified xsi:type="dcterms:W3CDTF">2024-02-06T16:24:41Z</dcterms:modified>
</cp:coreProperties>
</file>